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202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93" i="1" l="1"/>
  <c r="K93" i="1"/>
  <c r="J93" i="1"/>
  <c r="C125" i="1"/>
  <c r="C124" i="1"/>
  <c r="C123" i="1"/>
  <c r="C122" i="1"/>
  <c r="L121" i="1"/>
  <c r="K121" i="1"/>
  <c r="J121" i="1"/>
  <c r="H121" i="1"/>
  <c r="G121" i="1"/>
  <c r="F121" i="1"/>
  <c r="E121" i="1"/>
  <c r="D121" i="1"/>
  <c r="C121" i="1" l="1"/>
  <c r="J44" i="1"/>
  <c r="J43" i="1"/>
  <c r="C73" i="1"/>
  <c r="C72" i="1"/>
  <c r="C71" i="1"/>
  <c r="C70" i="1"/>
  <c r="C69" i="1"/>
  <c r="L68" i="1"/>
  <c r="K68" i="1"/>
  <c r="J68" i="1"/>
  <c r="H68" i="1"/>
  <c r="G68" i="1"/>
  <c r="F68" i="1"/>
  <c r="E68" i="1"/>
  <c r="D68" i="1"/>
  <c r="D74" i="1"/>
  <c r="E74" i="1"/>
  <c r="F74" i="1"/>
  <c r="G74" i="1"/>
  <c r="H74" i="1"/>
  <c r="J74" i="1"/>
  <c r="K74" i="1"/>
  <c r="L74" i="1"/>
  <c r="C74" i="1" l="1"/>
  <c r="C68" i="1"/>
  <c r="J88" i="1"/>
  <c r="J23" i="1" s="1"/>
  <c r="J33" i="1"/>
  <c r="C78" i="1"/>
  <c r="C77" i="1"/>
  <c r="C76" i="1"/>
  <c r="C75" i="1"/>
  <c r="C67" i="1"/>
  <c r="J87" i="1" l="1"/>
  <c r="J22" i="1" s="1"/>
  <c r="J92" i="1" l="1"/>
  <c r="J82" i="1" l="1"/>
  <c r="J27" i="1"/>
  <c r="J17" i="1" s="1"/>
  <c r="C190" i="1"/>
  <c r="C189" i="1"/>
  <c r="C188" i="1"/>
  <c r="C187" i="1"/>
  <c r="C185" i="1"/>
  <c r="C184" i="1"/>
  <c r="C183" i="1"/>
  <c r="C182" i="1"/>
  <c r="C180" i="1"/>
  <c r="C179" i="1"/>
  <c r="C178" i="1"/>
  <c r="C177" i="1"/>
  <c r="C175" i="1"/>
  <c r="C174" i="1"/>
  <c r="C172" i="1"/>
  <c r="C171" i="1"/>
  <c r="C169" i="1"/>
  <c r="C168" i="1"/>
  <c r="C167" i="1"/>
  <c r="C166" i="1"/>
  <c r="C165" i="1"/>
  <c r="C164" i="1"/>
  <c r="C162" i="1"/>
  <c r="C161" i="1"/>
  <c r="C158" i="1"/>
  <c r="C157" i="1"/>
  <c r="C156" i="1"/>
  <c r="C155" i="1"/>
  <c r="C154" i="1"/>
  <c r="C152" i="1"/>
  <c r="C151" i="1"/>
  <c r="C150" i="1"/>
  <c r="C149" i="1"/>
  <c r="C148" i="1"/>
  <c r="C146" i="1"/>
  <c r="C145" i="1"/>
  <c r="C144" i="1"/>
  <c r="C143" i="1"/>
  <c r="C142" i="1"/>
  <c r="C140" i="1"/>
  <c r="C139" i="1"/>
  <c r="C138" i="1"/>
  <c r="C137" i="1"/>
  <c r="C135" i="1"/>
  <c r="C134" i="1"/>
  <c r="C133" i="1"/>
  <c r="C132" i="1"/>
  <c r="C130" i="1"/>
  <c r="C129" i="1"/>
  <c r="C128" i="1"/>
  <c r="C127" i="1"/>
  <c r="C120" i="1"/>
  <c r="C119" i="1"/>
  <c r="C118" i="1"/>
  <c r="C117" i="1"/>
  <c r="C115" i="1"/>
  <c r="C114" i="1"/>
  <c r="C113" i="1"/>
  <c r="C112" i="1"/>
  <c r="C110" i="1"/>
  <c r="C109" i="1"/>
  <c r="C108" i="1"/>
  <c r="C107" i="1"/>
  <c r="C105" i="1"/>
  <c r="C104" i="1"/>
  <c r="C103" i="1"/>
  <c r="C102" i="1"/>
  <c r="C100" i="1"/>
  <c r="C98" i="1"/>
  <c r="C97" i="1"/>
  <c r="C95" i="1"/>
  <c r="C94" i="1"/>
  <c r="C89" i="1"/>
  <c r="C86" i="1"/>
  <c r="C84" i="1"/>
  <c r="C66" i="1"/>
  <c r="C65" i="1"/>
  <c r="C64" i="1"/>
  <c r="C63" i="1"/>
  <c r="C61" i="1"/>
  <c r="C60" i="1"/>
  <c r="C59" i="1"/>
  <c r="C58" i="1"/>
  <c r="C56" i="1"/>
  <c r="C55" i="1"/>
  <c r="C54" i="1"/>
  <c r="C53" i="1"/>
  <c r="C51" i="1"/>
  <c r="C50" i="1"/>
  <c r="C49" i="1"/>
  <c r="C48" i="1"/>
  <c r="C45" i="1"/>
  <c r="C40" i="1"/>
  <c r="C39" i="1"/>
  <c r="C38" i="1"/>
  <c r="C37" i="1"/>
  <c r="C35" i="1"/>
  <c r="C32" i="1"/>
  <c r="C29" i="1"/>
  <c r="C24" i="1"/>
  <c r="C21" i="1"/>
  <c r="C19" i="1"/>
  <c r="K27" i="1"/>
  <c r="K17" i="1" s="1"/>
  <c r="K26" i="1"/>
  <c r="K16" i="1" s="1"/>
  <c r="K20" i="1"/>
  <c r="K62" i="1"/>
  <c r="K57" i="1"/>
  <c r="K52" i="1"/>
  <c r="K47" i="1"/>
  <c r="K44" i="1"/>
  <c r="K43" i="1"/>
  <c r="K42" i="1"/>
  <c r="K153" i="1"/>
  <c r="K147" i="1"/>
  <c r="K141" i="1"/>
  <c r="K136" i="1"/>
  <c r="K131" i="1"/>
  <c r="K126" i="1"/>
  <c r="K116" i="1"/>
  <c r="K111" i="1"/>
  <c r="K106" i="1"/>
  <c r="K101" i="1"/>
  <c r="K96" i="1"/>
  <c r="K83" i="1"/>
  <c r="K92" i="1"/>
  <c r="K82" i="1" s="1"/>
  <c r="K91" i="1"/>
  <c r="K81" i="1" s="1"/>
  <c r="K85" i="1"/>
  <c r="K186" i="1"/>
  <c r="K181" i="1"/>
  <c r="K176" i="1"/>
  <c r="K173" i="1"/>
  <c r="K170" i="1" s="1"/>
  <c r="K80" i="1" l="1"/>
  <c r="K28" i="1"/>
  <c r="K18" i="1" s="1"/>
  <c r="K15" i="1" s="1"/>
  <c r="K34" i="1"/>
  <c r="K41" i="1"/>
  <c r="K31" i="1" s="1"/>
  <c r="K90" i="1"/>
  <c r="K163" i="1"/>
  <c r="K160" i="1" s="1"/>
  <c r="H92" i="1"/>
  <c r="K25" i="1" l="1"/>
  <c r="H43" i="1"/>
  <c r="H27" i="1" s="1"/>
  <c r="H44" i="1"/>
  <c r="G43" i="1"/>
  <c r="G44" i="1"/>
  <c r="H33" i="1" l="1"/>
  <c r="G33" i="1" l="1"/>
  <c r="C33" i="1" s="1"/>
  <c r="H36" i="1"/>
  <c r="L27" i="1" l="1"/>
  <c r="L17" i="1" s="1"/>
  <c r="L26" i="1"/>
  <c r="L20" i="1"/>
  <c r="L44" i="1"/>
  <c r="L34" i="1" s="1"/>
  <c r="L43" i="1"/>
  <c r="L42" i="1"/>
  <c r="L173" i="1"/>
  <c r="L170" i="1" s="1"/>
  <c r="L186" i="1"/>
  <c r="L181" i="1"/>
  <c r="L176" i="1"/>
  <c r="L83" i="1"/>
  <c r="L92" i="1"/>
  <c r="L82" i="1" s="1"/>
  <c r="L91" i="1"/>
  <c r="L81" i="1" s="1"/>
  <c r="L85" i="1"/>
  <c r="L153" i="1"/>
  <c r="L147" i="1"/>
  <c r="L141" i="1"/>
  <c r="L136" i="1"/>
  <c r="L131" i="1"/>
  <c r="L126" i="1"/>
  <c r="L116" i="1"/>
  <c r="L111" i="1"/>
  <c r="L106" i="1"/>
  <c r="L101" i="1"/>
  <c r="L96" i="1"/>
  <c r="L62" i="1"/>
  <c r="L57" i="1"/>
  <c r="L52" i="1"/>
  <c r="L47" i="1"/>
  <c r="G36" i="1" l="1"/>
  <c r="C36" i="1" s="1"/>
  <c r="L41" i="1"/>
  <c r="L31" i="1" s="1"/>
  <c r="L28" i="1"/>
  <c r="L18" i="1" s="1"/>
  <c r="L16" i="1"/>
  <c r="L163" i="1"/>
  <c r="L160" i="1" s="1"/>
  <c r="L80" i="1"/>
  <c r="L90" i="1"/>
  <c r="J62" i="1"/>
  <c r="H62" i="1"/>
  <c r="G62" i="1"/>
  <c r="F62" i="1"/>
  <c r="E62" i="1"/>
  <c r="D62" i="1"/>
  <c r="C62" i="1" l="1"/>
  <c r="L15" i="1"/>
  <c r="L25" i="1"/>
  <c r="H93" i="1"/>
  <c r="H87" i="1"/>
  <c r="H22" i="1" l="1"/>
  <c r="H17" i="1" s="1"/>
  <c r="G93" i="1"/>
  <c r="G92" i="1" l="1"/>
  <c r="G27" i="1" s="1"/>
  <c r="G87" i="1"/>
  <c r="C87" i="1" s="1"/>
  <c r="G22" i="1" l="1"/>
  <c r="G82" i="1"/>
  <c r="G17" i="1" l="1"/>
  <c r="C22" i="1"/>
  <c r="F85" i="1"/>
  <c r="E85" i="1"/>
  <c r="D85" i="1"/>
  <c r="J85" i="1"/>
  <c r="H88" i="1"/>
  <c r="H23" i="1" s="1"/>
  <c r="G88" i="1"/>
  <c r="G23" i="1" l="1"/>
  <c r="C23" i="1" s="1"/>
  <c r="C88" i="1"/>
  <c r="H83" i="1"/>
  <c r="G83" i="1"/>
  <c r="H85" i="1"/>
  <c r="G85" i="1"/>
  <c r="C85" i="1" s="1"/>
  <c r="F141" i="1"/>
  <c r="G141" i="1"/>
  <c r="J141" i="1"/>
  <c r="H141" i="1"/>
  <c r="F153" i="1"/>
  <c r="J153" i="1"/>
  <c r="H153" i="1"/>
  <c r="D173" i="1"/>
  <c r="E173" i="1"/>
  <c r="F173" i="1"/>
  <c r="G173" i="1"/>
  <c r="G28" i="1" s="1"/>
  <c r="H173" i="1"/>
  <c r="J173" i="1"/>
  <c r="J28" i="1" s="1"/>
  <c r="J18" i="1" s="1"/>
  <c r="C173" i="1" l="1"/>
  <c r="G153" i="1"/>
  <c r="E153" i="1"/>
  <c r="D153" i="1"/>
  <c r="C153" i="1" l="1"/>
  <c r="J147" i="1"/>
  <c r="H147" i="1"/>
  <c r="G147" i="1"/>
  <c r="F147" i="1"/>
  <c r="E147" i="1"/>
  <c r="D147" i="1"/>
  <c r="J186" i="1"/>
  <c r="J181" i="1"/>
  <c r="J176" i="1"/>
  <c r="J136" i="1"/>
  <c r="J131" i="1"/>
  <c r="J126" i="1"/>
  <c r="J116" i="1"/>
  <c r="J111" i="1"/>
  <c r="J106" i="1"/>
  <c r="J101" i="1"/>
  <c r="J96" i="1"/>
  <c r="J83" i="1"/>
  <c r="J91" i="1"/>
  <c r="J81" i="1" s="1"/>
  <c r="J57" i="1"/>
  <c r="J52" i="1"/>
  <c r="J47" i="1"/>
  <c r="J42" i="1"/>
  <c r="J20" i="1"/>
  <c r="C147" i="1" l="1"/>
  <c r="J80" i="1"/>
  <c r="J163" i="1"/>
  <c r="J170" i="1"/>
  <c r="J90" i="1"/>
  <c r="J41" i="1"/>
  <c r="J31" i="1" s="1"/>
  <c r="J160" i="1"/>
  <c r="J34" i="1"/>
  <c r="J16" i="1"/>
  <c r="D91" i="1"/>
  <c r="D92" i="1"/>
  <c r="E91" i="1"/>
  <c r="E92" i="1"/>
  <c r="E93" i="1"/>
  <c r="E83" i="1" s="1"/>
  <c r="F91" i="1"/>
  <c r="F93" i="1"/>
  <c r="G91" i="1"/>
  <c r="H91" i="1"/>
  <c r="H82" i="1"/>
  <c r="C91" i="1" l="1"/>
  <c r="J15" i="1"/>
  <c r="F83" i="1"/>
  <c r="J25" i="1"/>
  <c r="F92" i="1"/>
  <c r="C92" i="1" s="1"/>
  <c r="E141" i="1"/>
  <c r="D141" i="1"/>
  <c r="C141" i="1" s="1"/>
  <c r="G20" i="1" l="1"/>
  <c r="F20" i="1"/>
  <c r="E20" i="1"/>
  <c r="D20" i="1"/>
  <c r="H20" i="1"/>
  <c r="C20" i="1" l="1"/>
  <c r="H34" i="1"/>
  <c r="H31" i="1" s="1"/>
  <c r="G34" i="1" l="1"/>
  <c r="G31" i="1" s="1"/>
  <c r="F44" i="1"/>
  <c r="D116" i="1" l="1"/>
  <c r="E116" i="1"/>
  <c r="F116" i="1"/>
  <c r="G116" i="1"/>
  <c r="H116" i="1"/>
  <c r="C116" i="1" l="1"/>
  <c r="G186" i="1"/>
  <c r="F186" i="1"/>
  <c r="E186" i="1"/>
  <c r="D186" i="1"/>
  <c r="H186" i="1"/>
  <c r="C186" i="1" l="1"/>
  <c r="G181" i="1"/>
  <c r="F181" i="1"/>
  <c r="E181" i="1"/>
  <c r="D181" i="1"/>
  <c r="H181" i="1"/>
  <c r="G176" i="1"/>
  <c r="F176" i="1"/>
  <c r="E176" i="1"/>
  <c r="D176" i="1"/>
  <c r="H176" i="1"/>
  <c r="G126" i="1"/>
  <c r="F126" i="1"/>
  <c r="E126" i="1"/>
  <c r="D126" i="1"/>
  <c r="H126" i="1"/>
  <c r="G136" i="1"/>
  <c r="F136" i="1"/>
  <c r="H136" i="1"/>
  <c r="G111" i="1"/>
  <c r="F111" i="1"/>
  <c r="E111" i="1"/>
  <c r="D111" i="1"/>
  <c r="H111" i="1"/>
  <c r="G106" i="1"/>
  <c r="F106" i="1"/>
  <c r="E106" i="1"/>
  <c r="D106" i="1"/>
  <c r="H106" i="1"/>
  <c r="G101" i="1"/>
  <c r="F101" i="1"/>
  <c r="E101" i="1"/>
  <c r="D101" i="1"/>
  <c r="H101" i="1"/>
  <c r="G96" i="1"/>
  <c r="F96" i="1"/>
  <c r="E96" i="1"/>
  <c r="H96" i="1"/>
  <c r="C126" i="1" l="1"/>
  <c r="C181" i="1"/>
  <c r="C106" i="1"/>
  <c r="C176" i="1"/>
  <c r="C111" i="1"/>
  <c r="C101" i="1"/>
  <c r="G57" i="1"/>
  <c r="F57" i="1"/>
  <c r="E57" i="1"/>
  <c r="D57" i="1"/>
  <c r="H57" i="1"/>
  <c r="G52" i="1"/>
  <c r="F52" i="1"/>
  <c r="E52" i="1"/>
  <c r="D52" i="1"/>
  <c r="H52" i="1"/>
  <c r="G47" i="1"/>
  <c r="F47" i="1"/>
  <c r="E47" i="1"/>
  <c r="D47" i="1"/>
  <c r="H47" i="1"/>
  <c r="C52" i="1" l="1"/>
  <c r="C47" i="1"/>
  <c r="C57" i="1"/>
  <c r="E44" i="1"/>
  <c r="E131" i="1" l="1"/>
  <c r="D99" i="1" l="1"/>
  <c r="C99" i="1" s="1"/>
  <c r="D93" i="1" l="1"/>
  <c r="C93" i="1" s="1"/>
  <c r="D96" i="1"/>
  <c r="C96" i="1" s="1"/>
  <c r="D83" i="1" l="1"/>
  <c r="C83" i="1" s="1"/>
  <c r="D136" i="1"/>
  <c r="D90" i="1" l="1"/>
  <c r="E136" i="1" l="1"/>
  <c r="C136" i="1" s="1"/>
  <c r="D131" i="1" l="1"/>
  <c r="F131" i="1"/>
  <c r="G131" i="1"/>
  <c r="H131" i="1"/>
  <c r="C131" i="1" l="1"/>
  <c r="F26" i="1"/>
  <c r="D42" i="1"/>
  <c r="E42" i="1"/>
  <c r="F42" i="1"/>
  <c r="G42" i="1"/>
  <c r="H42" i="1"/>
  <c r="D43" i="1"/>
  <c r="E43" i="1"/>
  <c r="E27" i="1" s="1"/>
  <c r="E17" i="1" s="1"/>
  <c r="F43" i="1"/>
  <c r="F27" i="1" s="1"/>
  <c r="F17" i="1" s="1"/>
  <c r="D44" i="1"/>
  <c r="C44" i="1" s="1"/>
  <c r="E28" i="1"/>
  <c r="D170" i="1"/>
  <c r="E163" i="1"/>
  <c r="E160" i="1" s="1"/>
  <c r="G163" i="1"/>
  <c r="D81" i="1"/>
  <c r="E81" i="1"/>
  <c r="F81" i="1"/>
  <c r="G81" i="1"/>
  <c r="G80" i="1" s="1"/>
  <c r="H81" i="1"/>
  <c r="E82" i="1"/>
  <c r="F82" i="1"/>
  <c r="F90" i="1"/>
  <c r="G90" i="1"/>
  <c r="D82" i="1"/>
  <c r="C81" i="1" l="1"/>
  <c r="C43" i="1"/>
  <c r="C42" i="1"/>
  <c r="C82" i="1"/>
  <c r="E80" i="1"/>
  <c r="H80" i="1"/>
  <c r="D80" i="1"/>
  <c r="D27" i="1"/>
  <c r="C27" i="1" s="1"/>
  <c r="F80" i="1"/>
  <c r="H163" i="1"/>
  <c r="G160" i="1"/>
  <c r="F170" i="1"/>
  <c r="F28" i="1"/>
  <c r="F18" i="1" s="1"/>
  <c r="G41" i="1"/>
  <c r="H41" i="1"/>
  <c r="F41" i="1"/>
  <c r="E26" i="1"/>
  <c r="E16" i="1" s="1"/>
  <c r="E41" i="1"/>
  <c r="E31" i="1" s="1"/>
  <c r="D26" i="1"/>
  <c r="D41" i="1"/>
  <c r="G18" i="1"/>
  <c r="F163" i="1"/>
  <c r="H170" i="1"/>
  <c r="F34" i="1"/>
  <c r="G170" i="1"/>
  <c r="F16" i="1"/>
  <c r="H28" i="1"/>
  <c r="D28" i="1"/>
  <c r="E34" i="1"/>
  <c r="D163" i="1"/>
  <c r="E170" i="1"/>
  <c r="D34" i="1"/>
  <c r="C34" i="1" s="1"/>
  <c r="H90" i="1"/>
  <c r="E90" i="1"/>
  <c r="C170" i="1" l="1"/>
  <c r="C80" i="1"/>
  <c r="D160" i="1"/>
  <c r="C163" i="1"/>
  <c r="C28" i="1"/>
  <c r="D31" i="1"/>
  <c r="C41" i="1"/>
  <c r="C26" i="1"/>
  <c r="C90" i="1"/>
  <c r="F15" i="1"/>
  <c r="D17" i="1"/>
  <c r="C17" i="1" s="1"/>
  <c r="D16" i="1"/>
  <c r="C16" i="1" s="1"/>
  <c r="H25" i="1"/>
  <c r="H18" i="1"/>
  <c r="H15" i="1" s="1"/>
  <c r="G15" i="1"/>
  <c r="F31" i="1"/>
  <c r="H160" i="1"/>
  <c r="F25" i="1"/>
  <c r="F160" i="1"/>
  <c r="E25" i="1"/>
  <c r="D25" i="1"/>
  <c r="G25" i="1"/>
  <c r="C31" i="1" l="1"/>
  <c r="C25" i="1"/>
  <c r="C160" i="1"/>
  <c r="E18" i="1"/>
  <c r="E15" i="1" s="1"/>
  <c r="D18" i="1"/>
  <c r="C18" i="1" l="1"/>
  <c r="D15" i="1"/>
  <c r="C15" i="1" s="1"/>
</calcChain>
</file>

<file path=xl/sharedStrings.xml><?xml version="1.0" encoding="utf-8"?>
<sst xmlns="http://schemas.openxmlformats.org/spreadsheetml/2006/main" count="339" uniqueCount="67">
  <si>
    <t>Всего</t>
  </si>
  <si>
    <t>2023 год</t>
  </si>
  <si>
    <t>2024 год</t>
  </si>
  <si>
    <r>
      <t xml:space="preserve">ВСЕГО ПО МУНИЦИПАЛЬНОЙ ПРОГРАММЕ, </t>
    </r>
    <r>
      <rPr>
        <sz val="12"/>
        <color theme="1"/>
        <rFont val="Liberation Serif"/>
        <family val="1"/>
        <charset val="204"/>
      </rPr>
      <t xml:space="preserve">в том числе   </t>
    </r>
  </si>
  <si>
    <t>федеральный бюджет</t>
  </si>
  <si>
    <t xml:space="preserve">областной бюджет         </t>
  </si>
  <si>
    <t xml:space="preserve">местный бюджет         </t>
  </si>
  <si>
    <t xml:space="preserve">КАПИТАЛЬНЫЕ ВЛОЖЕНИЯ     </t>
  </si>
  <si>
    <t xml:space="preserve">ПРОЧИЕ НУЖДЫ             </t>
  </si>
  <si>
    <t xml:space="preserve">ВСЕГО ПО ПОДПРОГРАММЕ 1, в том числе   </t>
  </si>
  <si>
    <t xml:space="preserve">федеральный бюджет       </t>
  </si>
  <si>
    <t xml:space="preserve">внебюджетные источники   </t>
  </si>
  <si>
    <t xml:space="preserve">местный бюджет           </t>
  </si>
  <si>
    <t xml:space="preserve">ПРОЧИЕ НУЖДЫ         </t>
  </si>
  <si>
    <t xml:space="preserve"> ПО НАПРАВЛЕНИЯМ ПОДПРОГРАММЫ    </t>
  </si>
  <si>
    <t xml:space="preserve">ВСЕГО ПО ПОДПРОГРАММЕ 2, в том числе              </t>
  </si>
  <si>
    <t xml:space="preserve">федеральный бюджет     </t>
  </si>
  <si>
    <t>ПО НАПРАВЛЕНИЯМ ПОДПРОГРАММЫ</t>
  </si>
  <si>
    <t xml:space="preserve">областной бюджет       </t>
  </si>
  <si>
    <t xml:space="preserve">ВСЕГО ПО ПОДПРОГРАММЕ 3, в том числе              </t>
  </si>
  <si>
    <t>КАПИТАЛЬНЫЕ ВЛОЖЕНИЯ</t>
  </si>
  <si>
    <t>ПРОЧИЕ НУЖДЫ</t>
  </si>
  <si>
    <t xml:space="preserve">местный бюджет   </t>
  </si>
  <si>
    <t>№ Строки</t>
  </si>
  <si>
    <t>Наимеование мероприятия/источники расходов на финансирование</t>
  </si>
  <si>
    <t>Объем расходов на выполнение мероприятия за счет всех источников ресурсного обеспечения, тыс. руб.</t>
  </si>
  <si>
    <t>Номер строки целевых показателей, на достижение которых направлены мероприятия</t>
  </si>
  <si>
    <t>2020 год</t>
  </si>
  <si>
    <t>2021 год</t>
  </si>
  <si>
    <t>2022 год</t>
  </si>
  <si>
    <t xml:space="preserve">ПЛАН МЕРОПРИЯТИЙ ПО ВЫПОЛНЕНИЮ МУНИЦИПАЛЬНОЙ ПРОГРАММЫ </t>
  </si>
  <si>
    <r>
      <rPr>
        <b/>
        <sz val="12"/>
        <color theme="1"/>
        <rFont val="Liberation Serif"/>
        <family val="1"/>
        <charset val="204"/>
      </rPr>
      <t>Мероприятие 1.</t>
    </r>
    <r>
      <rPr>
        <sz val="12"/>
        <color theme="1"/>
        <rFont val="Liberation Serif"/>
        <family val="1"/>
        <charset val="204"/>
      </rPr>
      <t xml:space="preserve"> Расходы на выполнение  работ, связанных с осуществлением регулярных перевозок по регулируемым тарифам</t>
    </r>
  </si>
  <si>
    <r>
      <rPr>
        <b/>
        <sz val="12"/>
        <color theme="1"/>
        <rFont val="Liberation Serif"/>
        <family val="1"/>
        <charset val="204"/>
      </rPr>
      <t>Мероприятие № 2</t>
    </r>
    <r>
      <rPr>
        <sz val="12"/>
        <color theme="1"/>
        <rFont val="Liberation Serif"/>
        <family val="1"/>
        <charset val="204"/>
      </rPr>
      <t xml:space="preserve"> Приобретение оборудования и техники</t>
    </r>
  </si>
  <si>
    <t>х</t>
  </si>
  <si>
    <t>Примечание: Использовали следующее сокращение:</t>
  </si>
  <si>
    <t>2025 год</t>
  </si>
  <si>
    <t xml:space="preserve">местный бюджет, в том числе:           </t>
  </si>
  <si>
    <t>софинансирование</t>
  </si>
  <si>
    <t>2026 год</t>
  </si>
  <si>
    <t>Приложение № 5</t>
  </si>
  <si>
    <r>
      <rPr>
        <b/>
        <sz val="12"/>
        <color theme="1"/>
        <rFont val="Liberation Serif"/>
        <family val="1"/>
        <charset val="204"/>
      </rPr>
      <t xml:space="preserve">Мероприятие 4   </t>
    </r>
    <r>
      <rPr>
        <sz val="12"/>
        <color theme="1"/>
        <rFont val="Liberation Serif"/>
        <family val="1"/>
        <charset val="204"/>
      </rPr>
      <t xml:space="preserve">                                                               Реализация мероприятий по приобретению подвижного состава пассажирского транспорта общего пользования за счет средств бюджетных кредитов из федерального бюджета</t>
    </r>
  </si>
  <si>
    <t>в том числе софинансирование</t>
  </si>
  <si>
    <t>2027 год</t>
  </si>
  <si>
    <t>к муниципальной программе «Развитие транспортного комплекса Городского округа «город Ирбит» Свердловской области»</t>
  </si>
  <si>
    <r>
      <t xml:space="preserve">ПОДПРОГРАММА 1 </t>
    </r>
    <r>
      <rPr>
        <sz val="12"/>
        <color theme="1"/>
        <rFont val="Liberation Serif"/>
        <family val="1"/>
        <charset val="204"/>
      </rPr>
      <t xml:space="preserve">«Организация транспортного обслуживания населения на территории Городского округа «город Ирбит»  Свердловской области. </t>
    </r>
  </si>
  <si>
    <t>ПОДПРОГРАММА 2  «Строительство, реконструкция, ремонт  и содержание автомобильных дорог Городского округа «город Ирбит» Свердловской области»</t>
  </si>
  <si>
    <t>ПОДПРОГРАММА 3 «Повышение безопасности дорожного движения на территории Городского округа «город Ирбит» Свердловской области»</t>
  </si>
  <si>
    <t xml:space="preserve">                                                           «Развитие транспортного комплекса  Городского округа «город Ирбит» Свердловской области»</t>
  </si>
  <si>
    <r>
      <rPr>
        <b/>
        <sz val="12"/>
        <color theme="1"/>
        <rFont val="Liberation Serif"/>
        <family val="1"/>
        <charset val="204"/>
      </rPr>
      <t xml:space="preserve">Мероприятие 3   </t>
    </r>
    <r>
      <rPr>
        <sz val="12"/>
        <color theme="1"/>
        <rFont val="Liberation Serif"/>
        <family val="1"/>
        <charset val="204"/>
      </rPr>
      <t xml:space="preserve">                                                               Субсидии ООО  «Ирбит-Авто-Транс»  в целях предупреждения банкротства и восстановления платежеспособности</t>
    </r>
  </si>
  <si>
    <t xml:space="preserve"> -  ООО «Ирбит-Авто-Транс»  - Общество с ограниченной ответственностью «Ирбит-Авто-Транс» </t>
  </si>
  <si>
    <r>
      <rPr>
        <b/>
        <sz val="12"/>
        <color theme="1"/>
        <rFont val="Liberation Serif"/>
        <family val="1"/>
        <charset val="204"/>
      </rPr>
      <t xml:space="preserve">Мероприятие 5 </t>
    </r>
    <r>
      <rPr>
        <sz val="12"/>
        <color theme="1"/>
        <rFont val="Liberation Serif"/>
        <family val="1"/>
        <charset val="204"/>
      </rPr>
      <t xml:space="preserve">                                                               Обновление подвижного состава общественного транспорта общего пользования </t>
    </r>
  </si>
  <si>
    <r>
      <rPr>
        <b/>
        <sz val="12"/>
        <color theme="1"/>
        <rFont val="Liberation Serif"/>
        <family val="1"/>
        <charset val="204"/>
      </rPr>
      <t xml:space="preserve">Мероприятие 6   </t>
    </r>
    <r>
      <rPr>
        <sz val="12"/>
        <color theme="1"/>
        <rFont val="Liberation Serif"/>
        <family val="1"/>
        <charset val="204"/>
      </rPr>
      <t xml:space="preserve">                                                               Субсидии ООО  «Ирбит-Авто-Транс»  на реализацию мероприятий по обновлению подвижного состава общественного транспорта общего пользования</t>
    </r>
  </si>
  <si>
    <r>
      <rPr>
        <b/>
        <sz val="12"/>
        <color theme="1"/>
        <rFont val="Liberation Serif"/>
        <family val="1"/>
        <charset val="204"/>
      </rPr>
      <t>Мероприятие 7.</t>
    </r>
    <r>
      <rPr>
        <sz val="12"/>
        <color theme="1"/>
        <rFont val="Liberation Serif"/>
        <family val="1"/>
        <charset val="204"/>
      </rPr>
      <t xml:space="preserve"> Ремонт дорог и искусственных дорожных сооружений</t>
    </r>
  </si>
  <si>
    <r>
      <rPr>
        <b/>
        <sz val="12"/>
        <color theme="1"/>
        <rFont val="Liberation Serif"/>
        <family val="1"/>
        <charset val="204"/>
      </rPr>
      <t xml:space="preserve">Мероприятие 8. </t>
    </r>
    <r>
      <rPr>
        <sz val="12"/>
        <color theme="1"/>
        <rFont val="Liberation Serif"/>
        <family val="1"/>
        <charset val="204"/>
      </rPr>
      <t>Содержание дорог и искусственных дорожных сооружений</t>
    </r>
  </si>
  <si>
    <r>
      <rPr>
        <b/>
        <sz val="12"/>
        <color theme="1"/>
        <rFont val="Liberation Serif"/>
        <family val="1"/>
        <charset val="204"/>
      </rPr>
      <t xml:space="preserve">Мероприятие 9. </t>
    </r>
    <r>
      <rPr>
        <sz val="12"/>
        <color theme="1"/>
        <rFont val="Liberation Serif"/>
        <family val="1"/>
        <charset val="204"/>
      </rPr>
      <t>Диагностика, обследование, оценка технического состояния, паспортизация дорог и искусственных дорожных сооружений</t>
    </r>
  </si>
  <si>
    <r>
      <rPr>
        <b/>
        <sz val="12"/>
        <color theme="1"/>
        <rFont val="Liberation Serif"/>
        <family val="1"/>
        <charset val="204"/>
      </rPr>
      <t xml:space="preserve">Мероприятие 10. </t>
    </r>
    <r>
      <rPr>
        <sz val="12"/>
        <color theme="1"/>
        <rFont val="Liberation Serif"/>
        <family val="1"/>
        <charset val="204"/>
      </rPr>
      <t>Проектирование строительства, реконструкции, капитального ремонта дорог и искусственных дорожных сооружений</t>
    </r>
  </si>
  <si>
    <r>
      <t xml:space="preserve">Мероприятие 11. </t>
    </r>
    <r>
      <rPr>
        <sz val="12"/>
        <color theme="1"/>
        <rFont val="Liberation Serif"/>
        <family val="1"/>
        <charset val="204"/>
      </rPr>
      <t>Приобретение оборудования техники</t>
    </r>
  </si>
  <si>
    <r>
      <t xml:space="preserve">Мероприятие 12. </t>
    </r>
    <r>
      <rPr>
        <sz val="12"/>
        <color theme="1"/>
        <rFont val="Liberation Serif"/>
        <family val="1"/>
        <charset val="204"/>
      </rPr>
      <t>Лизинговые платежи за комбинированную дорожную машину</t>
    </r>
  </si>
  <si>
    <r>
      <rPr>
        <b/>
        <sz val="12"/>
        <color theme="1"/>
        <rFont val="Liberation Serif"/>
        <family val="1"/>
        <charset val="204"/>
      </rPr>
      <t xml:space="preserve">Мероприятие 13. </t>
    </r>
    <r>
      <rPr>
        <sz val="12"/>
        <color theme="1"/>
        <rFont val="Liberation Serif"/>
        <family val="1"/>
        <charset val="204"/>
      </rPr>
      <t>Капитальный ремонт автомобильных дорог и искусственных дорожных сооружений</t>
    </r>
  </si>
  <si>
    <r>
      <t xml:space="preserve">Мероприятие 14: </t>
    </r>
    <r>
      <rPr>
        <sz val="12"/>
        <color theme="1"/>
        <rFont val="Liberation Serif"/>
        <family val="1"/>
        <charset val="204"/>
      </rPr>
      <t xml:space="preserve">Капитальный ремонт автомобильной дороги ул. Александра Матросова </t>
    </r>
  </si>
  <si>
    <r>
      <t xml:space="preserve">Мероприятие 15: </t>
    </r>
    <r>
      <rPr>
        <sz val="12"/>
        <color theme="1"/>
        <rFont val="Liberation Serif"/>
        <family val="1"/>
        <charset val="204"/>
      </rPr>
      <t xml:space="preserve">Капитальный ремонт автомобильной дороги ул. Свободы </t>
    </r>
  </si>
  <si>
    <r>
      <t xml:space="preserve">Мероприятие 16: </t>
    </r>
    <r>
      <rPr>
        <sz val="12"/>
        <color theme="1"/>
        <rFont val="Liberation Serif"/>
        <family val="1"/>
        <charset val="204"/>
      </rPr>
      <t>Ремонт  дорог</t>
    </r>
  </si>
  <si>
    <r>
      <t xml:space="preserve">Мероприятие 17: </t>
    </r>
    <r>
      <rPr>
        <sz val="12"/>
        <color theme="1"/>
        <rFont val="Liberation Serif"/>
        <family val="1"/>
        <charset val="204"/>
      </rPr>
      <t>Реконструкция участка автомобильной дороги ул. Советская, д. 100/30 на территории Городского округа "город Ирбит" Свердловской области</t>
    </r>
  </si>
  <si>
    <r>
      <t>Мероприятие 18:</t>
    </r>
    <r>
      <rPr>
        <sz val="12"/>
        <color theme="1"/>
        <rFont val="Liberation Serif"/>
        <family val="1"/>
        <charset val="204"/>
      </rPr>
      <t xml:space="preserve"> Капитальный ремонт автомобильной дороги по ул. Ницинская, ул. Елизарьевых и ул. Калинина в г. Ирбите Свердловской области</t>
    </r>
  </si>
  <si>
    <r>
      <rPr>
        <b/>
        <sz val="12"/>
        <color theme="1"/>
        <rFont val="Liberation Serif"/>
        <family val="1"/>
        <charset val="204"/>
      </rPr>
      <t xml:space="preserve">Мероприятие 19. </t>
    </r>
    <r>
      <rPr>
        <sz val="12"/>
        <color theme="1"/>
        <rFont val="Liberation Serif"/>
        <family val="1"/>
        <charset val="204"/>
      </rPr>
      <t>Проектирование, строительство, реконструкция, техническое перевооружение светофорных объектов</t>
    </r>
  </si>
  <si>
    <r>
      <rPr>
        <b/>
        <sz val="12"/>
        <color theme="1"/>
        <rFont val="Liberation Serif"/>
        <family val="1"/>
        <charset val="204"/>
      </rPr>
      <t xml:space="preserve">Мероприятие 20. </t>
    </r>
    <r>
      <rPr>
        <sz val="12"/>
        <color theme="1"/>
        <rFont val="Liberation Serif"/>
        <family val="1"/>
        <charset val="204"/>
      </rPr>
      <t>Изготовление</t>
    </r>
    <r>
      <rPr>
        <b/>
        <sz val="12"/>
        <color theme="1"/>
        <rFont val="Liberation Serif"/>
        <family val="1"/>
        <charset val="204"/>
      </rPr>
      <t xml:space="preserve"> </t>
    </r>
    <r>
      <rPr>
        <sz val="12"/>
        <color theme="1"/>
        <rFont val="Liberation Serif"/>
        <family val="1"/>
        <charset val="204"/>
      </rPr>
      <t>и</t>
    </r>
    <r>
      <rPr>
        <b/>
        <sz val="12"/>
        <color theme="1"/>
        <rFont val="Liberation Serif"/>
        <family val="1"/>
        <charset val="204"/>
      </rPr>
      <t xml:space="preserve"> </t>
    </r>
    <r>
      <rPr>
        <sz val="12"/>
        <color theme="1"/>
        <rFont val="Liberation Serif"/>
        <family val="1"/>
        <charset val="204"/>
      </rPr>
      <t>размещение на территории города социально-значимой  рекламы  по вопросам безопасности дорожного движения</t>
    </r>
  </si>
  <si>
    <r>
      <rPr>
        <b/>
        <sz val="12"/>
        <color theme="1"/>
        <rFont val="Liberation Serif"/>
        <family val="1"/>
        <charset val="204"/>
      </rPr>
      <t xml:space="preserve">Мероприятие 21. </t>
    </r>
    <r>
      <rPr>
        <sz val="12"/>
        <color theme="1"/>
        <rFont val="Liberation Serif"/>
        <family val="1"/>
        <charset val="204"/>
      </rPr>
      <t>Организация и проведение смотров, конкурсов, соревнований, фестивалей и других мероприятий, направленных на профилактику детского дорожно-транспортного травматизма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</si>
</sst>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3" fillId="0" borderId="2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65" fontId="3" fillId="0" borderId="3" xfId="0" applyNumberFormat="1" applyFont="1" applyBorder="1" applyAlignment="1">
      <alignment horizontal="right" vertical="center" wrapText="1"/>
    </xf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tabSelected="1" workbookViewId="0">
      <pane xSplit="2" ySplit="14" topLeftCell="C106" activePane="bottomRight" state="frozen"/>
      <selection pane="topRight" activeCell="C1" sqref="C1"/>
      <selection pane="bottomLeft" activeCell="A10" sqref="A10"/>
      <selection pane="bottomRight" activeCell="F185" sqref="F185"/>
    </sheetView>
  </sheetViews>
  <sheetFormatPr defaultRowHeight="14.25" x14ac:dyDescent="0.2"/>
  <cols>
    <col min="1" max="1" width="7.5703125" style="31" customWidth="1"/>
    <col min="2" max="2" width="53.85546875" style="31" customWidth="1"/>
    <col min="3" max="3" width="22.42578125" style="31" customWidth="1"/>
    <col min="4" max="4" width="17.28515625" style="31" customWidth="1"/>
    <col min="5" max="5" width="17" style="31" customWidth="1"/>
    <col min="6" max="7" width="16.28515625" style="31" customWidth="1"/>
    <col min="8" max="8" width="17.7109375" style="31" customWidth="1"/>
    <col min="9" max="9" width="9.140625" style="31" hidden="1" customWidth="1"/>
    <col min="10" max="12" width="17.28515625" style="31" customWidth="1"/>
    <col min="13" max="13" width="15.42578125" style="31" customWidth="1"/>
    <col min="14" max="16384" width="9.140625" style="31"/>
  </cols>
  <sheetData>
    <row r="1" spans="1:13" x14ac:dyDescent="0.2">
      <c r="G1" s="31" t="s">
        <v>39</v>
      </c>
    </row>
    <row r="2" spans="1:13" ht="46.5" customHeight="1" x14ac:dyDescent="0.2">
      <c r="G2" s="74" t="s">
        <v>43</v>
      </c>
      <c r="H2" s="74"/>
      <c r="I2" s="74"/>
      <c r="J2" s="74"/>
      <c r="K2" s="74"/>
      <c r="L2" s="74"/>
      <c r="M2" s="74"/>
    </row>
    <row r="3" spans="1:13" ht="23.25" customHeight="1" x14ac:dyDescent="0.2">
      <c r="G3" s="32"/>
      <c r="H3" s="32"/>
      <c r="I3" s="32"/>
      <c r="J3" s="36"/>
      <c r="K3" s="55"/>
      <c r="L3" s="50"/>
      <c r="M3" s="32"/>
    </row>
    <row r="4" spans="1:13" ht="21" customHeight="1" x14ac:dyDescent="0.2">
      <c r="G4" s="32"/>
      <c r="H4" s="32"/>
      <c r="I4" s="32"/>
      <c r="J4" s="36"/>
      <c r="K4" s="55"/>
      <c r="L4" s="50"/>
      <c r="M4" s="32"/>
    </row>
    <row r="5" spans="1:13" ht="15" x14ac:dyDescent="0.2">
      <c r="C5" s="22" t="s">
        <v>30</v>
      </c>
      <c r="D5" s="23"/>
      <c r="E5" s="23"/>
      <c r="F5" s="23"/>
      <c r="G5" s="23"/>
      <c r="H5" s="23"/>
    </row>
    <row r="6" spans="1:13" ht="21" customHeight="1" x14ac:dyDescent="0.2">
      <c r="B6" s="75" t="s">
        <v>47</v>
      </c>
      <c r="C6" s="75"/>
      <c r="D6" s="75"/>
      <c r="E6" s="75"/>
      <c r="F6" s="75"/>
      <c r="G6" s="75"/>
      <c r="H6" s="74"/>
    </row>
    <row r="7" spans="1:13" ht="21" customHeight="1" x14ac:dyDescent="0.2">
      <c r="B7" s="29"/>
      <c r="C7" s="29"/>
      <c r="D7" s="29"/>
      <c r="E7" s="29"/>
      <c r="F7" s="29"/>
      <c r="G7" s="29"/>
    </row>
    <row r="8" spans="1:13" ht="36.75" customHeight="1" x14ac:dyDescent="0.25">
      <c r="A8" s="61" t="s">
        <v>23</v>
      </c>
      <c r="B8" s="63" t="s">
        <v>24</v>
      </c>
      <c r="C8" s="65" t="s">
        <v>25</v>
      </c>
      <c r="D8" s="66"/>
      <c r="E8" s="66"/>
      <c r="F8" s="66"/>
      <c r="G8" s="66"/>
      <c r="H8" s="66"/>
      <c r="I8" s="67"/>
      <c r="J8" s="67"/>
      <c r="K8" s="67"/>
      <c r="L8" s="68"/>
      <c r="M8" s="64" t="s">
        <v>26</v>
      </c>
    </row>
    <row r="9" spans="1:13" ht="0.75" customHeight="1" x14ac:dyDescent="0.2">
      <c r="A9" s="61"/>
      <c r="B9" s="64"/>
      <c r="C9" s="61"/>
      <c r="D9" s="61"/>
      <c r="E9" s="61"/>
      <c r="F9" s="61"/>
      <c r="G9" s="61"/>
      <c r="H9" s="61"/>
      <c r="I9" s="27"/>
      <c r="J9" s="38"/>
      <c r="K9" s="53"/>
      <c r="L9" s="48"/>
      <c r="M9" s="64"/>
    </row>
    <row r="10" spans="1:13" ht="15" hidden="1" customHeight="1" x14ac:dyDescent="0.2">
      <c r="A10" s="61"/>
      <c r="B10" s="64"/>
      <c r="C10" s="61"/>
      <c r="D10" s="61"/>
      <c r="E10" s="61"/>
      <c r="F10" s="61"/>
      <c r="G10" s="61"/>
      <c r="H10" s="61"/>
      <c r="I10" s="27"/>
      <c r="J10" s="38"/>
      <c r="K10" s="53"/>
      <c r="L10" s="48"/>
      <c r="M10" s="64"/>
    </row>
    <row r="11" spans="1:13" ht="15" hidden="1" customHeight="1" x14ac:dyDescent="0.2">
      <c r="A11" s="61"/>
      <c r="B11" s="64"/>
      <c r="C11" s="61"/>
      <c r="D11" s="61"/>
      <c r="E11" s="61"/>
      <c r="F11" s="61"/>
      <c r="G11" s="61"/>
      <c r="H11" s="61"/>
      <c r="I11" s="27"/>
      <c r="J11" s="38"/>
      <c r="K11" s="53"/>
      <c r="L11" s="48"/>
      <c r="M11" s="64"/>
    </row>
    <row r="12" spans="1:13" ht="15.75" hidden="1" customHeight="1" thickBot="1" x14ac:dyDescent="0.25">
      <c r="A12" s="61"/>
      <c r="B12" s="64"/>
      <c r="C12" s="61"/>
      <c r="D12" s="61"/>
      <c r="E12" s="61"/>
      <c r="F12" s="61"/>
      <c r="G12" s="61"/>
      <c r="H12" s="61"/>
      <c r="I12" s="27"/>
      <c r="J12" s="38"/>
      <c r="K12" s="53"/>
      <c r="L12" s="48"/>
      <c r="M12" s="64"/>
    </row>
    <row r="13" spans="1:13" ht="66" customHeight="1" x14ac:dyDescent="0.2">
      <c r="A13" s="61"/>
      <c r="B13" s="64"/>
      <c r="C13" s="27" t="s">
        <v>0</v>
      </c>
      <c r="D13" s="27" t="s">
        <v>27</v>
      </c>
      <c r="E13" s="27" t="s">
        <v>28</v>
      </c>
      <c r="F13" s="27" t="s">
        <v>29</v>
      </c>
      <c r="G13" s="27" t="s">
        <v>1</v>
      </c>
      <c r="H13" s="27" t="s">
        <v>2</v>
      </c>
      <c r="I13" s="4"/>
      <c r="J13" s="4" t="s">
        <v>35</v>
      </c>
      <c r="K13" s="4" t="s">
        <v>38</v>
      </c>
      <c r="L13" s="4" t="s">
        <v>42</v>
      </c>
      <c r="M13" s="64"/>
    </row>
    <row r="14" spans="1:13" ht="15" x14ac:dyDescent="0.2">
      <c r="A14" s="26">
        <v>1</v>
      </c>
      <c r="B14" s="24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  <c r="I14" s="4"/>
      <c r="J14" s="4">
        <v>9</v>
      </c>
      <c r="K14" s="4">
        <v>10</v>
      </c>
      <c r="L14" s="4">
        <v>11</v>
      </c>
      <c r="M14" s="2">
        <v>12</v>
      </c>
    </row>
    <row r="15" spans="1:13" ht="42" customHeight="1" x14ac:dyDescent="0.2">
      <c r="A15" s="26">
        <v>1</v>
      </c>
      <c r="B15" s="25" t="s">
        <v>3</v>
      </c>
      <c r="C15" s="10">
        <f>D15+E15+F15+G15+H15+J15+K15+L15</f>
        <v>2264432.7894000001</v>
      </c>
      <c r="D15" s="10">
        <f t="shared" ref="D15:H15" si="0">D16+D17+D18+D19</f>
        <v>243810.63114999997</v>
      </c>
      <c r="E15" s="10">
        <f t="shared" si="0"/>
        <v>253496.92885000003</v>
      </c>
      <c r="F15" s="10">
        <f t="shared" si="0"/>
        <v>326652.58672999998</v>
      </c>
      <c r="G15" s="10">
        <f t="shared" si="0"/>
        <v>389839.6594</v>
      </c>
      <c r="H15" s="10">
        <f t="shared" si="0"/>
        <v>472491.81151999999</v>
      </c>
      <c r="I15" s="4"/>
      <c r="J15" s="10">
        <f>J16+J17+J18+J19</f>
        <v>345241.17174999998</v>
      </c>
      <c r="K15" s="10">
        <f>K16+K17+K18+K19</f>
        <v>194200</v>
      </c>
      <c r="L15" s="10">
        <f>L16+L17+L18+L19</f>
        <v>38700</v>
      </c>
      <c r="M15" s="11" t="s">
        <v>33</v>
      </c>
    </row>
    <row r="16" spans="1:13" ht="27.75" customHeight="1" x14ac:dyDescent="0.2">
      <c r="A16" s="26">
        <v>2</v>
      </c>
      <c r="B16" s="26" t="s">
        <v>4</v>
      </c>
      <c r="C16" s="10">
        <f t="shared" ref="C16:C29" si="1">D16+E16+F16+G16+H16+J16+K16+L16</f>
        <v>0</v>
      </c>
      <c r="D16" s="10">
        <f t="shared" ref="D16:F16" si="2">D26</f>
        <v>0</v>
      </c>
      <c r="E16" s="10">
        <f t="shared" si="2"/>
        <v>0</v>
      </c>
      <c r="F16" s="10">
        <f t="shared" si="2"/>
        <v>0</v>
      </c>
      <c r="G16" s="10">
        <v>0</v>
      </c>
      <c r="H16" s="10">
        <v>0</v>
      </c>
      <c r="I16" s="4"/>
      <c r="J16" s="10">
        <f t="shared" ref="J16:L16" si="3">J26</f>
        <v>0</v>
      </c>
      <c r="K16" s="10">
        <f t="shared" ref="K16" si="4">K26</f>
        <v>0</v>
      </c>
      <c r="L16" s="10">
        <f t="shared" si="3"/>
        <v>0</v>
      </c>
      <c r="M16" s="11" t="s">
        <v>33</v>
      </c>
    </row>
    <row r="17" spans="1:13" ht="32.25" customHeight="1" x14ac:dyDescent="0.2">
      <c r="A17" s="26">
        <v>3</v>
      </c>
      <c r="B17" s="26" t="s">
        <v>5</v>
      </c>
      <c r="C17" s="10">
        <f>D17+E17+F17+G17+H17+J17+K17+L17</f>
        <v>1043099.95606</v>
      </c>
      <c r="D17" s="10">
        <f t="shared" ref="D17:F17" si="5">D27</f>
        <v>163045.49999999997</v>
      </c>
      <c r="E17" s="10">
        <f t="shared" si="5"/>
        <v>126128.61600000001</v>
      </c>
      <c r="F17" s="10">
        <f t="shared" si="5"/>
        <v>136304.5</v>
      </c>
      <c r="G17" s="10">
        <f>G22+G27</f>
        <v>216090.04499999998</v>
      </c>
      <c r="H17" s="10">
        <f>H22+H27</f>
        <v>267947.35368</v>
      </c>
      <c r="I17" s="4"/>
      <c r="J17" s="10">
        <f>J22+J27</f>
        <v>133583.94138</v>
      </c>
      <c r="K17" s="10">
        <f t="shared" ref="K17" si="6">K27</f>
        <v>0</v>
      </c>
      <c r="L17" s="10">
        <f t="shared" ref="L17" si="7">L27</f>
        <v>0</v>
      </c>
      <c r="M17" s="11" t="s">
        <v>33</v>
      </c>
    </row>
    <row r="18" spans="1:13" ht="30.75" customHeight="1" x14ac:dyDescent="0.2">
      <c r="A18" s="26">
        <v>4</v>
      </c>
      <c r="B18" s="26" t="s">
        <v>6</v>
      </c>
      <c r="C18" s="10">
        <f t="shared" si="1"/>
        <v>1221332.8333400001</v>
      </c>
      <c r="D18" s="10">
        <f>D28</f>
        <v>80765.131150000001</v>
      </c>
      <c r="E18" s="10">
        <f t="shared" ref="E18" si="8">E28</f>
        <v>127368.31285</v>
      </c>
      <c r="F18" s="10">
        <f>F28</f>
        <v>190348.08672999998</v>
      </c>
      <c r="G18" s="10">
        <f>G23+G28</f>
        <v>173749.61440000002</v>
      </c>
      <c r="H18" s="10">
        <f>H23+H28</f>
        <v>204544.45783999999</v>
      </c>
      <c r="I18" s="4"/>
      <c r="J18" s="10">
        <f>J28+J23</f>
        <v>211657.23037</v>
      </c>
      <c r="K18" s="10">
        <f t="shared" ref="K18" si="9">K28</f>
        <v>194200</v>
      </c>
      <c r="L18" s="10">
        <f t="shared" ref="L18" si="10">L28</f>
        <v>38700</v>
      </c>
      <c r="M18" s="11" t="s">
        <v>33</v>
      </c>
    </row>
    <row r="19" spans="1:13" ht="30.75" customHeight="1" x14ac:dyDescent="0.2">
      <c r="A19" s="26">
        <v>5</v>
      </c>
      <c r="B19" s="26" t="s">
        <v>11</v>
      </c>
      <c r="C19" s="10">
        <f t="shared" si="1"/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4"/>
      <c r="J19" s="10">
        <v>0</v>
      </c>
      <c r="K19" s="10">
        <v>0</v>
      </c>
      <c r="L19" s="10">
        <v>0</v>
      </c>
      <c r="M19" s="11" t="s">
        <v>33</v>
      </c>
    </row>
    <row r="20" spans="1:13" ht="35.25" customHeight="1" x14ac:dyDescent="0.2">
      <c r="A20" s="26">
        <v>6</v>
      </c>
      <c r="B20" s="25" t="s">
        <v>7</v>
      </c>
      <c r="C20" s="10">
        <f t="shared" si="1"/>
        <v>342682.37504000001</v>
      </c>
      <c r="D20" s="10">
        <f t="shared" ref="D20:G20" si="11">D24+D23+D22+D21</f>
        <v>0</v>
      </c>
      <c r="E20" s="10">
        <f t="shared" si="11"/>
        <v>0</v>
      </c>
      <c r="F20" s="10">
        <f t="shared" si="11"/>
        <v>0</v>
      </c>
      <c r="G20" s="10">
        <f t="shared" si="11"/>
        <v>84277.167600000001</v>
      </c>
      <c r="H20" s="10">
        <f>H24+H23+H22+H21</f>
        <v>238213.21794</v>
      </c>
      <c r="I20" s="4"/>
      <c r="J20" s="10">
        <f>J24+J23+J22+J21</f>
        <v>20191.9895</v>
      </c>
      <c r="K20" s="10">
        <f>K24+K23+K22+K21</f>
        <v>0</v>
      </c>
      <c r="L20" s="10">
        <f>L24+L23+L22+L21</f>
        <v>0</v>
      </c>
      <c r="M20" s="11" t="s">
        <v>33</v>
      </c>
    </row>
    <row r="21" spans="1:13" ht="23.25" customHeight="1" x14ac:dyDescent="0.2">
      <c r="A21" s="26">
        <v>7</v>
      </c>
      <c r="B21" s="26" t="s">
        <v>4</v>
      </c>
      <c r="C21" s="10">
        <f t="shared" si="1"/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4"/>
      <c r="J21" s="10">
        <v>0</v>
      </c>
      <c r="K21" s="10">
        <v>0</v>
      </c>
      <c r="L21" s="10">
        <v>0</v>
      </c>
      <c r="M21" s="11" t="s">
        <v>33</v>
      </c>
    </row>
    <row r="22" spans="1:13" ht="21.75" customHeight="1" x14ac:dyDescent="0.2">
      <c r="A22" s="26">
        <v>8</v>
      </c>
      <c r="B22" s="26" t="s">
        <v>5</v>
      </c>
      <c r="C22" s="10">
        <f t="shared" si="1"/>
        <v>306832.80221999995</v>
      </c>
      <c r="D22" s="10">
        <v>0</v>
      </c>
      <c r="E22" s="10">
        <v>0</v>
      </c>
      <c r="F22" s="10">
        <v>0</v>
      </c>
      <c r="G22" s="10">
        <f>G87+G38</f>
        <v>71800.182000000001</v>
      </c>
      <c r="H22" s="10">
        <f>H87+H38</f>
        <v>220623.67884000001</v>
      </c>
      <c r="I22" s="4"/>
      <c r="J22" s="10">
        <f>J87+J38</f>
        <v>14408.94138</v>
      </c>
      <c r="K22" s="10">
        <v>0</v>
      </c>
      <c r="L22" s="10">
        <v>0</v>
      </c>
      <c r="M22" s="11" t="s">
        <v>33</v>
      </c>
    </row>
    <row r="23" spans="1:13" ht="18" customHeight="1" x14ac:dyDescent="0.2">
      <c r="A23" s="26">
        <v>9</v>
      </c>
      <c r="B23" s="26" t="s">
        <v>6</v>
      </c>
      <c r="C23" s="10">
        <f t="shared" si="1"/>
        <v>35849.572820000001</v>
      </c>
      <c r="D23" s="10">
        <v>0</v>
      </c>
      <c r="E23" s="10">
        <v>0</v>
      </c>
      <c r="F23" s="10">
        <v>0</v>
      </c>
      <c r="G23" s="10">
        <f>G88+G39</f>
        <v>12476.9856</v>
      </c>
      <c r="H23" s="10">
        <f>H88+H39</f>
        <v>17589.539100000002</v>
      </c>
      <c r="I23" s="4"/>
      <c r="J23" s="10">
        <f>J88+J39</f>
        <v>5783.0481200000004</v>
      </c>
      <c r="K23" s="10">
        <v>0</v>
      </c>
      <c r="L23" s="10">
        <v>0</v>
      </c>
      <c r="M23" s="11" t="s">
        <v>33</v>
      </c>
    </row>
    <row r="24" spans="1:13" ht="18" customHeight="1" x14ac:dyDescent="0.2">
      <c r="A24" s="26">
        <v>10</v>
      </c>
      <c r="B24" s="26" t="s">
        <v>11</v>
      </c>
      <c r="C24" s="10">
        <f t="shared" si="1"/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4"/>
      <c r="J24" s="10">
        <v>0</v>
      </c>
      <c r="K24" s="10">
        <v>0</v>
      </c>
      <c r="L24" s="10">
        <v>0</v>
      </c>
      <c r="M24" s="11" t="s">
        <v>33</v>
      </c>
    </row>
    <row r="25" spans="1:13" ht="41.25" customHeight="1" x14ac:dyDescent="0.2">
      <c r="A25" s="41">
        <v>11</v>
      </c>
      <c r="B25" s="25" t="s">
        <v>8</v>
      </c>
      <c r="C25" s="10">
        <f t="shared" si="1"/>
        <v>1921750.4143599998</v>
      </c>
      <c r="D25" s="10">
        <f t="shared" ref="D25:H25" si="12">SUM(D26:D28)</f>
        <v>243810.63114999997</v>
      </c>
      <c r="E25" s="10">
        <f t="shared" si="12"/>
        <v>253496.92885000003</v>
      </c>
      <c r="F25" s="10">
        <f t="shared" si="12"/>
        <v>326652.58672999998</v>
      </c>
      <c r="G25" s="10">
        <f t="shared" si="12"/>
        <v>305562.49179999996</v>
      </c>
      <c r="H25" s="10">
        <f t="shared" si="12"/>
        <v>234278.59357999999</v>
      </c>
      <c r="I25" s="5"/>
      <c r="J25" s="10">
        <f t="shared" ref="J25:L25" si="13">SUM(J26:J28)</f>
        <v>325049.18225000001</v>
      </c>
      <c r="K25" s="10">
        <f t="shared" ref="K25" si="14">SUM(K26:K28)</f>
        <v>194200</v>
      </c>
      <c r="L25" s="10">
        <f t="shared" si="13"/>
        <v>38700</v>
      </c>
      <c r="M25" s="11" t="s">
        <v>33</v>
      </c>
    </row>
    <row r="26" spans="1:13" ht="24" customHeight="1" x14ac:dyDescent="0.2">
      <c r="A26" s="41">
        <v>12</v>
      </c>
      <c r="B26" s="26" t="s">
        <v>4</v>
      </c>
      <c r="C26" s="10">
        <f t="shared" si="1"/>
        <v>0</v>
      </c>
      <c r="D26" s="10">
        <f t="shared" ref="D26:E28" si="15">D42+D91+D171</f>
        <v>0</v>
      </c>
      <c r="E26" s="10">
        <f t="shared" si="15"/>
        <v>0</v>
      </c>
      <c r="F26" s="10">
        <f>F39+F87+F167</f>
        <v>0</v>
      </c>
      <c r="G26" s="45">
        <v>0</v>
      </c>
      <c r="H26" s="10">
        <v>0</v>
      </c>
      <c r="I26" s="4"/>
      <c r="J26" s="10">
        <v>0</v>
      </c>
      <c r="K26" s="10">
        <f>K39+K87+K167</f>
        <v>0</v>
      </c>
      <c r="L26" s="10">
        <f>L39+L87+L167</f>
        <v>0</v>
      </c>
      <c r="M26" s="11" t="s">
        <v>33</v>
      </c>
    </row>
    <row r="27" spans="1:13" ht="23.25" customHeight="1" x14ac:dyDescent="0.2">
      <c r="A27" s="41">
        <v>13</v>
      </c>
      <c r="B27" s="26" t="s">
        <v>5</v>
      </c>
      <c r="C27" s="10">
        <f t="shared" si="1"/>
        <v>736267.15383999993</v>
      </c>
      <c r="D27" s="10">
        <f t="shared" si="15"/>
        <v>163045.49999999997</v>
      </c>
      <c r="E27" s="10">
        <f t="shared" si="15"/>
        <v>126128.61600000001</v>
      </c>
      <c r="F27" s="10">
        <f>F43+F92</f>
        <v>136304.5</v>
      </c>
      <c r="G27" s="10">
        <f>G92+G43</f>
        <v>144289.86299999998</v>
      </c>
      <c r="H27" s="10">
        <f>H92+H43</f>
        <v>47323.67484</v>
      </c>
      <c r="I27" s="4"/>
      <c r="J27" s="10">
        <f>J92+J43</f>
        <v>119175</v>
      </c>
      <c r="K27" s="10">
        <f>K40+K88+K168</f>
        <v>0</v>
      </c>
      <c r="L27" s="10">
        <f>L40+L88+L168</f>
        <v>0</v>
      </c>
      <c r="M27" s="11" t="s">
        <v>33</v>
      </c>
    </row>
    <row r="28" spans="1:13" ht="21.75" customHeight="1" x14ac:dyDescent="0.2">
      <c r="A28" s="41">
        <v>14</v>
      </c>
      <c r="B28" s="26" t="s">
        <v>6</v>
      </c>
      <c r="C28" s="10">
        <f t="shared" si="1"/>
        <v>1185483.26052</v>
      </c>
      <c r="D28" s="10">
        <f t="shared" si="15"/>
        <v>80765.131150000001</v>
      </c>
      <c r="E28" s="10">
        <f t="shared" si="15"/>
        <v>127368.31285</v>
      </c>
      <c r="F28" s="10">
        <f>F44+F93+F173</f>
        <v>190348.08672999998</v>
      </c>
      <c r="G28" s="10">
        <f>G44+G93+G173</f>
        <v>161272.62880000001</v>
      </c>
      <c r="H28" s="10">
        <f>H44+H93+H173</f>
        <v>186954.91873999999</v>
      </c>
      <c r="I28" s="4"/>
      <c r="J28" s="10">
        <f>J44+J93+J173</f>
        <v>205874.18225000001</v>
      </c>
      <c r="K28" s="10">
        <f>K44+K93+K173</f>
        <v>194200</v>
      </c>
      <c r="L28" s="10">
        <f>L44+L93+L173</f>
        <v>38700</v>
      </c>
      <c r="M28" s="11" t="s">
        <v>33</v>
      </c>
    </row>
    <row r="29" spans="1:13" ht="21.75" customHeight="1" x14ac:dyDescent="0.2">
      <c r="A29" s="41">
        <v>15</v>
      </c>
      <c r="B29" s="26" t="s">
        <v>11</v>
      </c>
      <c r="C29" s="10">
        <f t="shared" si="1"/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4"/>
      <c r="J29" s="10">
        <v>0</v>
      </c>
      <c r="K29" s="10">
        <v>0</v>
      </c>
      <c r="L29" s="10">
        <v>0</v>
      </c>
      <c r="M29" s="11" t="s">
        <v>33</v>
      </c>
    </row>
    <row r="30" spans="1:13" ht="35.25" customHeight="1" x14ac:dyDescent="0.2">
      <c r="A30" s="41">
        <v>16</v>
      </c>
      <c r="B30" s="69" t="s">
        <v>44</v>
      </c>
      <c r="C30" s="70"/>
      <c r="D30" s="70"/>
      <c r="E30" s="70"/>
      <c r="F30" s="70"/>
      <c r="G30" s="70"/>
      <c r="H30" s="70"/>
      <c r="I30" s="70"/>
      <c r="J30" s="71"/>
      <c r="K30" s="71"/>
      <c r="L30" s="72"/>
      <c r="M30" s="11" t="s">
        <v>33</v>
      </c>
    </row>
    <row r="31" spans="1:13" ht="27.75" customHeight="1" x14ac:dyDescent="0.2">
      <c r="A31" s="41">
        <v>17</v>
      </c>
      <c r="B31" s="26" t="s">
        <v>9</v>
      </c>
      <c r="C31" s="10">
        <f t="shared" ref="C31:C45" si="16">D31+E31+F31+G31+H31+J31+K31+L31</f>
        <v>335370.44751000003</v>
      </c>
      <c r="D31" s="15">
        <f t="shared" ref="D31:F31" si="17">D41</f>
        <v>11352.06</v>
      </c>
      <c r="E31" s="15">
        <f t="shared" si="17"/>
        <v>5423.42029</v>
      </c>
      <c r="F31" s="15">
        <f t="shared" si="17"/>
        <v>19382.961199999998</v>
      </c>
      <c r="G31" s="15">
        <f>G32+G33+G34+G35</f>
        <v>121213.60148000001</v>
      </c>
      <c r="H31" s="15">
        <f>H32+H33+H34+H35</f>
        <v>64796.844810000002</v>
      </c>
      <c r="I31" s="4"/>
      <c r="J31" s="15">
        <f t="shared" ref="J31:L31" si="18">J41</f>
        <v>73201.559729999994</v>
      </c>
      <c r="K31" s="15">
        <f t="shared" ref="K31" si="19">K41</f>
        <v>30000</v>
      </c>
      <c r="L31" s="15">
        <f t="shared" si="18"/>
        <v>10000</v>
      </c>
      <c r="M31" s="11" t="s">
        <v>33</v>
      </c>
    </row>
    <row r="32" spans="1:13" ht="19.5" customHeight="1" x14ac:dyDescent="0.2">
      <c r="A32" s="41">
        <v>18</v>
      </c>
      <c r="B32" s="26" t="s">
        <v>10</v>
      </c>
      <c r="C32" s="10">
        <f t="shared" si="16"/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4"/>
      <c r="J32" s="15">
        <v>0</v>
      </c>
      <c r="K32" s="15">
        <v>0</v>
      </c>
      <c r="L32" s="15">
        <v>0</v>
      </c>
      <c r="M32" s="11" t="s">
        <v>33</v>
      </c>
    </row>
    <row r="33" spans="1:13" ht="20.25" customHeight="1" x14ac:dyDescent="0.2">
      <c r="A33" s="41">
        <v>19</v>
      </c>
      <c r="B33" s="26" t="s">
        <v>5</v>
      </c>
      <c r="C33" s="10">
        <f t="shared" si="16"/>
        <v>89698.500200000009</v>
      </c>
      <c r="D33" s="15">
        <v>0</v>
      </c>
      <c r="E33" s="15">
        <v>0</v>
      </c>
      <c r="F33" s="15">
        <v>0</v>
      </c>
      <c r="G33" s="15">
        <f>G38+G43</f>
        <v>53567.745000000003</v>
      </c>
      <c r="H33" s="15">
        <f>H38+H43</f>
        <v>25630.7552</v>
      </c>
      <c r="I33" s="4"/>
      <c r="J33" s="15">
        <f>J38+J43</f>
        <v>10500</v>
      </c>
      <c r="K33" s="15">
        <v>0</v>
      </c>
      <c r="L33" s="15">
        <v>0</v>
      </c>
      <c r="M33" s="11" t="s">
        <v>33</v>
      </c>
    </row>
    <row r="34" spans="1:13" ht="23.25" customHeight="1" x14ac:dyDescent="0.2">
      <c r="A34" s="41">
        <v>20</v>
      </c>
      <c r="B34" s="26" t="s">
        <v>6</v>
      </c>
      <c r="C34" s="10">
        <f t="shared" si="16"/>
        <v>245671.94731000002</v>
      </c>
      <c r="D34" s="15">
        <f t="shared" ref="D34:F34" si="20">D44</f>
        <v>11352.06</v>
      </c>
      <c r="E34" s="15">
        <f t="shared" si="20"/>
        <v>5423.42029</v>
      </c>
      <c r="F34" s="15">
        <f t="shared" si="20"/>
        <v>19382.961199999998</v>
      </c>
      <c r="G34" s="15">
        <f>G44+G39</f>
        <v>67645.856480000002</v>
      </c>
      <c r="H34" s="15">
        <f>H44+H39</f>
        <v>39166.089610000003</v>
      </c>
      <c r="I34" s="4"/>
      <c r="J34" s="15">
        <f t="shared" ref="J34:L34" si="21">J44</f>
        <v>62701.559729999994</v>
      </c>
      <c r="K34" s="15">
        <f t="shared" ref="K34" si="22">K44</f>
        <v>30000</v>
      </c>
      <c r="L34" s="15">
        <f t="shared" si="21"/>
        <v>10000</v>
      </c>
      <c r="M34" s="11" t="s">
        <v>33</v>
      </c>
    </row>
    <row r="35" spans="1:13" ht="24" customHeight="1" x14ac:dyDescent="0.2">
      <c r="A35" s="41">
        <v>21</v>
      </c>
      <c r="B35" s="26" t="s">
        <v>11</v>
      </c>
      <c r="C35" s="10">
        <f t="shared" si="16"/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4"/>
      <c r="J35" s="15">
        <v>0</v>
      </c>
      <c r="K35" s="15">
        <v>0</v>
      </c>
      <c r="L35" s="15">
        <v>0</v>
      </c>
      <c r="M35" s="11" t="s">
        <v>33</v>
      </c>
    </row>
    <row r="36" spans="1:13" ht="27.75" customHeight="1" x14ac:dyDescent="0.2">
      <c r="A36" s="41">
        <v>22</v>
      </c>
      <c r="B36" s="26" t="s">
        <v>7</v>
      </c>
      <c r="C36" s="10">
        <f t="shared" si="16"/>
        <v>0</v>
      </c>
      <c r="D36" s="15">
        <v>0</v>
      </c>
      <c r="E36" s="15">
        <v>0</v>
      </c>
      <c r="F36" s="15">
        <v>0</v>
      </c>
      <c r="G36" s="15">
        <f>G37+G38+G39+G40</f>
        <v>0</v>
      </c>
      <c r="H36" s="15">
        <f>H37+H38+H39+H40</f>
        <v>0</v>
      </c>
      <c r="I36" s="4"/>
      <c r="J36" s="15">
        <v>0</v>
      </c>
      <c r="K36" s="15">
        <v>0</v>
      </c>
      <c r="L36" s="15">
        <v>0</v>
      </c>
      <c r="M36" s="11" t="s">
        <v>33</v>
      </c>
    </row>
    <row r="37" spans="1:13" ht="22.5" customHeight="1" x14ac:dyDescent="0.2">
      <c r="A37" s="41">
        <v>23</v>
      </c>
      <c r="B37" s="26" t="s">
        <v>10</v>
      </c>
      <c r="C37" s="10">
        <f t="shared" si="16"/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4"/>
      <c r="J37" s="15">
        <v>0</v>
      </c>
      <c r="K37" s="15">
        <v>0</v>
      </c>
      <c r="L37" s="15">
        <v>0</v>
      </c>
      <c r="M37" s="11" t="s">
        <v>33</v>
      </c>
    </row>
    <row r="38" spans="1:13" ht="20.25" customHeight="1" x14ac:dyDescent="0.2">
      <c r="A38" s="41">
        <v>24</v>
      </c>
      <c r="B38" s="26" t="s">
        <v>5</v>
      </c>
      <c r="C38" s="10">
        <f t="shared" si="16"/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4"/>
      <c r="J38" s="15">
        <v>0</v>
      </c>
      <c r="K38" s="15">
        <v>0</v>
      </c>
      <c r="L38" s="15">
        <v>0</v>
      </c>
      <c r="M38" s="11" t="s">
        <v>33</v>
      </c>
    </row>
    <row r="39" spans="1:13" ht="20.25" customHeight="1" x14ac:dyDescent="0.2">
      <c r="A39" s="41">
        <v>25</v>
      </c>
      <c r="B39" s="26" t="s">
        <v>12</v>
      </c>
      <c r="C39" s="10">
        <f t="shared" si="16"/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4"/>
      <c r="J39" s="15">
        <v>0</v>
      </c>
      <c r="K39" s="15">
        <v>0</v>
      </c>
      <c r="L39" s="15">
        <v>0</v>
      </c>
      <c r="M39" s="11" t="s">
        <v>33</v>
      </c>
    </row>
    <row r="40" spans="1:13" ht="24.75" customHeight="1" x14ac:dyDescent="0.2">
      <c r="A40" s="41">
        <v>26</v>
      </c>
      <c r="B40" s="26" t="s">
        <v>11</v>
      </c>
      <c r="C40" s="10">
        <f t="shared" si="16"/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4"/>
      <c r="J40" s="15">
        <v>0</v>
      </c>
      <c r="K40" s="15">
        <v>0</v>
      </c>
      <c r="L40" s="15">
        <v>0</v>
      </c>
      <c r="M40" s="11" t="s">
        <v>33</v>
      </c>
    </row>
    <row r="41" spans="1:13" ht="27" customHeight="1" x14ac:dyDescent="0.2">
      <c r="A41" s="41">
        <v>27</v>
      </c>
      <c r="B41" s="26" t="s">
        <v>13</v>
      </c>
      <c r="C41" s="10">
        <f t="shared" si="16"/>
        <v>335370.44751000003</v>
      </c>
      <c r="D41" s="15">
        <f t="shared" ref="D41:G41" si="23">D42+D43+D44+D45</f>
        <v>11352.06</v>
      </c>
      <c r="E41" s="15">
        <f t="shared" si="23"/>
        <v>5423.42029</v>
      </c>
      <c r="F41" s="15">
        <f t="shared" si="23"/>
        <v>19382.961199999998</v>
      </c>
      <c r="G41" s="15">
        <f t="shared" si="23"/>
        <v>121213.60148000001</v>
      </c>
      <c r="H41" s="15">
        <f>H42+H43+H44+H45</f>
        <v>64796.844810000002</v>
      </c>
      <c r="I41" s="4"/>
      <c r="J41" s="15">
        <f>J42+J43+J44+J45</f>
        <v>73201.559729999994</v>
      </c>
      <c r="K41" s="15">
        <f>K42+K43+K44+K45</f>
        <v>30000</v>
      </c>
      <c r="L41" s="15">
        <f>L42+L43+L44+L45</f>
        <v>10000</v>
      </c>
      <c r="M41" s="11" t="s">
        <v>33</v>
      </c>
    </row>
    <row r="42" spans="1:13" ht="27" customHeight="1" x14ac:dyDescent="0.2">
      <c r="A42" s="41">
        <v>28</v>
      </c>
      <c r="B42" s="26" t="s">
        <v>10</v>
      </c>
      <c r="C42" s="10">
        <f t="shared" si="16"/>
        <v>0</v>
      </c>
      <c r="D42" s="15">
        <f t="shared" ref="D42:H43" si="24">D53+D48</f>
        <v>0</v>
      </c>
      <c r="E42" s="15">
        <f t="shared" si="24"/>
        <v>0</v>
      </c>
      <c r="F42" s="15">
        <f t="shared" si="24"/>
        <v>0</v>
      </c>
      <c r="G42" s="15">
        <f t="shared" si="24"/>
        <v>0</v>
      </c>
      <c r="H42" s="15">
        <f t="shared" si="24"/>
        <v>0</v>
      </c>
      <c r="I42" s="4"/>
      <c r="J42" s="15">
        <f t="shared" ref="J42:L42" si="25">J53+J48</f>
        <v>0</v>
      </c>
      <c r="K42" s="15">
        <f t="shared" ref="K42" si="26">K53+K48</f>
        <v>0</v>
      </c>
      <c r="L42" s="15">
        <f t="shared" si="25"/>
        <v>0</v>
      </c>
      <c r="M42" s="11" t="s">
        <v>33</v>
      </c>
    </row>
    <row r="43" spans="1:13" ht="18" customHeight="1" x14ac:dyDescent="0.2">
      <c r="A43" s="41">
        <v>29</v>
      </c>
      <c r="B43" s="26" t="s">
        <v>5</v>
      </c>
      <c r="C43" s="10">
        <f t="shared" si="16"/>
        <v>89698.500200000009</v>
      </c>
      <c r="D43" s="15">
        <f t="shared" si="24"/>
        <v>0</v>
      </c>
      <c r="E43" s="15">
        <f t="shared" si="24"/>
        <v>0</v>
      </c>
      <c r="F43" s="15">
        <f t="shared" si="24"/>
        <v>0</v>
      </c>
      <c r="G43" s="15">
        <f>G54+G49+G64</f>
        <v>53567.745000000003</v>
      </c>
      <c r="H43" s="15">
        <f>H54+H49+H64</f>
        <v>25630.7552</v>
      </c>
      <c r="I43" s="4"/>
      <c r="J43" s="15">
        <f>J70</f>
        <v>10500</v>
      </c>
      <c r="K43" s="15">
        <f t="shared" ref="K43" si="27">K54+K49</f>
        <v>0</v>
      </c>
      <c r="L43" s="15">
        <f t="shared" ref="L43" si="28">L54+L49</f>
        <v>0</v>
      </c>
      <c r="M43" s="11" t="s">
        <v>33</v>
      </c>
    </row>
    <row r="44" spans="1:13" ht="22.5" customHeight="1" x14ac:dyDescent="0.2">
      <c r="A44" s="41">
        <v>30</v>
      </c>
      <c r="B44" s="26" t="s">
        <v>12</v>
      </c>
      <c r="C44" s="10">
        <f t="shared" si="16"/>
        <v>245671.94731000002</v>
      </c>
      <c r="D44" s="15">
        <f>D55+D50</f>
        <v>11352.06</v>
      </c>
      <c r="E44" s="15">
        <f>E55+E50+E60</f>
        <v>5423.42029</v>
      </c>
      <c r="F44" s="15">
        <f>F55+F50+F60</f>
        <v>19382.961199999998</v>
      </c>
      <c r="G44" s="15">
        <f>G55+G50+G60+G65</f>
        <v>67645.856480000002</v>
      </c>
      <c r="H44" s="15">
        <f>H55+H50+H60+H65</f>
        <v>39166.089610000003</v>
      </c>
      <c r="I44" s="4"/>
      <c r="J44" s="15">
        <f>J55+J50+J60+J65+J77+J71</f>
        <v>62701.559729999994</v>
      </c>
      <c r="K44" s="15">
        <f t="shared" ref="K44" si="29">K55+K50+K60</f>
        <v>30000</v>
      </c>
      <c r="L44" s="15">
        <f t="shared" ref="L44" si="30">L55+L50+L60</f>
        <v>10000</v>
      </c>
      <c r="M44" s="11" t="s">
        <v>33</v>
      </c>
    </row>
    <row r="45" spans="1:13" ht="22.5" customHeight="1" x14ac:dyDescent="0.2">
      <c r="A45" s="41">
        <v>31</v>
      </c>
      <c r="B45" s="26" t="s">
        <v>11</v>
      </c>
      <c r="C45" s="10">
        <f t="shared" si="16"/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4"/>
      <c r="J45" s="15">
        <v>0</v>
      </c>
      <c r="K45" s="15">
        <v>0</v>
      </c>
      <c r="L45" s="15">
        <v>0</v>
      </c>
      <c r="M45" s="11" t="s">
        <v>33</v>
      </c>
    </row>
    <row r="46" spans="1:13" ht="26.25" customHeight="1" x14ac:dyDescent="0.2">
      <c r="A46" s="41">
        <v>32</v>
      </c>
      <c r="B46" s="62" t="s">
        <v>14</v>
      </c>
      <c r="C46" s="62"/>
      <c r="D46" s="62"/>
      <c r="E46" s="62"/>
      <c r="F46" s="62"/>
      <c r="G46" s="62"/>
      <c r="H46" s="62"/>
      <c r="I46" s="62"/>
      <c r="J46" s="37"/>
      <c r="K46" s="52"/>
      <c r="L46" s="47"/>
      <c r="M46" s="3"/>
    </row>
    <row r="47" spans="1:13" ht="45" x14ac:dyDescent="0.2">
      <c r="A47" s="41">
        <v>33</v>
      </c>
      <c r="B47" s="26" t="s">
        <v>31</v>
      </c>
      <c r="C47" s="10">
        <f t="shared" ref="C47:C66" si="31">D47+E47+F47+G47+H47+J47+K47+L47</f>
        <v>98504.699909999996</v>
      </c>
      <c r="D47" s="15">
        <f t="shared" ref="D47:G47" si="32">D48+D49+D50+D51</f>
        <v>169.46</v>
      </c>
      <c r="E47" s="15">
        <f t="shared" si="32"/>
        <v>140.24871999999999</v>
      </c>
      <c r="F47" s="15">
        <f t="shared" si="32"/>
        <v>41.772199999999998</v>
      </c>
      <c r="G47" s="15">
        <f t="shared" si="32"/>
        <v>470</v>
      </c>
      <c r="H47" s="15">
        <f>H48+H49+H50+H51</f>
        <v>22226.499260000001</v>
      </c>
      <c r="I47" s="4"/>
      <c r="J47" s="15">
        <f>J48+J49+J50+J51</f>
        <v>35456.719729999997</v>
      </c>
      <c r="K47" s="15">
        <f>K48+K49+K50+K51</f>
        <v>30000</v>
      </c>
      <c r="L47" s="15">
        <f>L48+L49+L50+L51</f>
        <v>10000</v>
      </c>
      <c r="M47" s="11">
        <v>4</v>
      </c>
    </row>
    <row r="48" spans="1:13" ht="19.5" customHeight="1" x14ac:dyDescent="0.2">
      <c r="A48" s="41">
        <v>34</v>
      </c>
      <c r="B48" s="26" t="s">
        <v>10</v>
      </c>
      <c r="C48" s="10">
        <f t="shared" si="31"/>
        <v>0</v>
      </c>
      <c r="D48" s="16"/>
      <c r="E48" s="16"/>
      <c r="F48" s="16"/>
      <c r="G48" s="16">
        <v>0</v>
      </c>
      <c r="H48" s="16">
        <v>0</v>
      </c>
      <c r="I48" s="4"/>
      <c r="J48" s="16">
        <v>0</v>
      </c>
      <c r="K48" s="16">
        <v>0</v>
      </c>
      <c r="L48" s="16">
        <v>0</v>
      </c>
      <c r="M48" s="11" t="s">
        <v>33</v>
      </c>
    </row>
    <row r="49" spans="1:13" ht="18.75" customHeight="1" x14ac:dyDescent="0.2">
      <c r="A49" s="41">
        <v>35</v>
      </c>
      <c r="B49" s="26" t="s">
        <v>5</v>
      </c>
      <c r="C49" s="10">
        <f t="shared" si="31"/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4"/>
      <c r="J49" s="16">
        <v>0</v>
      </c>
      <c r="K49" s="16">
        <v>0</v>
      </c>
      <c r="L49" s="16">
        <v>0</v>
      </c>
      <c r="M49" s="11" t="s">
        <v>33</v>
      </c>
    </row>
    <row r="50" spans="1:13" ht="22.5" customHeight="1" x14ac:dyDescent="0.2">
      <c r="A50" s="41">
        <v>36</v>
      </c>
      <c r="B50" s="26" t="s">
        <v>12</v>
      </c>
      <c r="C50" s="10">
        <f t="shared" si="31"/>
        <v>98504.699909999996</v>
      </c>
      <c r="D50" s="16">
        <v>169.46</v>
      </c>
      <c r="E50" s="16">
        <v>140.24871999999999</v>
      </c>
      <c r="F50" s="16">
        <v>41.772199999999998</v>
      </c>
      <c r="G50" s="16">
        <v>470</v>
      </c>
      <c r="H50" s="16">
        <v>22226.499260000001</v>
      </c>
      <c r="I50" s="4"/>
      <c r="J50" s="16">
        <v>35456.719729999997</v>
      </c>
      <c r="K50" s="16">
        <v>30000</v>
      </c>
      <c r="L50" s="16">
        <v>10000</v>
      </c>
      <c r="M50" s="11" t="s">
        <v>33</v>
      </c>
    </row>
    <row r="51" spans="1:13" ht="22.5" customHeight="1" x14ac:dyDescent="0.2">
      <c r="A51" s="41">
        <v>37</v>
      </c>
      <c r="B51" s="26" t="s">
        <v>11</v>
      </c>
      <c r="C51" s="10">
        <f t="shared" si="31"/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4"/>
      <c r="J51" s="16">
        <v>0</v>
      </c>
      <c r="K51" s="16">
        <v>0</v>
      </c>
      <c r="L51" s="16">
        <v>0</v>
      </c>
      <c r="M51" s="11" t="s">
        <v>33</v>
      </c>
    </row>
    <row r="52" spans="1:13" ht="30" x14ac:dyDescent="0.2">
      <c r="A52" s="41">
        <v>38</v>
      </c>
      <c r="B52" s="26" t="s">
        <v>32</v>
      </c>
      <c r="C52" s="10">
        <f t="shared" si="31"/>
        <v>22285.23</v>
      </c>
      <c r="D52" s="19">
        <f t="shared" ref="D52:G52" si="33">D53+D54+D55+D56</f>
        <v>11182.6</v>
      </c>
      <c r="E52" s="19">
        <f t="shared" si="33"/>
        <v>0</v>
      </c>
      <c r="F52" s="19">
        <f t="shared" si="33"/>
        <v>0</v>
      </c>
      <c r="G52" s="19">
        <f t="shared" si="33"/>
        <v>0</v>
      </c>
      <c r="H52" s="19">
        <f>H53+H54+H55+H56</f>
        <v>1769.79</v>
      </c>
      <c r="I52" s="9"/>
      <c r="J52" s="19">
        <f>J53+J54+J55+J56</f>
        <v>9332.84</v>
      </c>
      <c r="K52" s="19">
        <f>K53+K54+K55+K56</f>
        <v>0</v>
      </c>
      <c r="L52" s="19">
        <f>L53+L54+L55+L56</f>
        <v>0</v>
      </c>
      <c r="M52" s="11">
        <v>5.4</v>
      </c>
    </row>
    <row r="53" spans="1:13" ht="21.75" customHeight="1" x14ac:dyDescent="0.2">
      <c r="A53" s="41">
        <v>39</v>
      </c>
      <c r="B53" s="26" t="s">
        <v>10</v>
      </c>
      <c r="C53" s="10">
        <f t="shared" si="31"/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4"/>
      <c r="J53" s="16">
        <v>0</v>
      </c>
      <c r="K53" s="16">
        <v>0</v>
      </c>
      <c r="L53" s="16">
        <v>0</v>
      </c>
      <c r="M53" s="11" t="s">
        <v>33</v>
      </c>
    </row>
    <row r="54" spans="1:13" ht="20.25" customHeight="1" x14ac:dyDescent="0.2">
      <c r="A54" s="41">
        <v>40</v>
      </c>
      <c r="B54" s="26" t="s">
        <v>5</v>
      </c>
      <c r="C54" s="10">
        <f t="shared" si="31"/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4"/>
      <c r="J54" s="16">
        <v>0</v>
      </c>
      <c r="K54" s="16">
        <v>0</v>
      </c>
      <c r="L54" s="16">
        <v>0</v>
      </c>
      <c r="M54" s="11" t="s">
        <v>33</v>
      </c>
    </row>
    <row r="55" spans="1:13" ht="25.5" customHeight="1" x14ac:dyDescent="0.2">
      <c r="A55" s="41">
        <v>41</v>
      </c>
      <c r="B55" s="26" t="s">
        <v>12</v>
      </c>
      <c r="C55" s="10">
        <f t="shared" si="31"/>
        <v>22285.23</v>
      </c>
      <c r="D55" s="16">
        <v>11182.6</v>
      </c>
      <c r="E55" s="16">
        <v>0</v>
      </c>
      <c r="F55" s="16">
        <v>0</v>
      </c>
      <c r="G55" s="16">
        <v>0</v>
      </c>
      <c r="H55" s="16">
        <v>1769.79</v>
      </c>
      <c r="I55" s="4"/>
      <c r="J55" s="16">
        <v>9332.84</v>
      </c>
      <c r="K55" s="16">
        <v>0</v>
      </c>
      <c r="L55" s="16">
        <v>0</v>
      </c>
      <c r="M55" s="11" t="s">
        <v>33</v>
      </c>
    </row>
    <row r="56" spans="1:13" ht="25.5" customHeight="1" x14ac:dyDescent="0.2">
      <c r="A56" s="41">
        <v>42</v>
      </c>
      <c r="B56" s="26" t="s">
        <v>11</v>
      </c>
      <c r="C56" s="10">
        <f t="shared" si="31"/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4"/>
      <c r="J56" s="16">
        <v>0</v>
      </c>
      <c r="K56" s="16">
        <v>0</v>
      </c>
      <c r="L56" s="16">
        <v>0</v>
      </c>
      <c r="M56" s="11" t="s">
        <v>33</v>
      </c>
    </row>
    <row r="57" spans="1:13" ht="81" customHeight="1" x14ac:dyDescent="0.2">
      <c r="A57" s="41">
        <v>43</v>
      </c>
      <c r="B57" s="34" t="s">
        <v>48</v>
      </c>
      <c r="C57" s="10">
        <f t="shared" si="31"/>
        <v>79073.012600000002</v>
      </c>
      <c r="D57" s="15">
        <f t="shared" ref="D57:G57" si="34">D58+D59+D60+D61</f>
        <v>0</v>
      </c>
      <c r="E57" s="15">
        <f t="shared" si="34"/>
        <v>5283.1715700000004</v>
      </c>
      <c r="F57" s="15">
        <f t="shared" si="34"/>
        <v>19341.188999999998</v>
      </c>
      <c r="G57" s="15">
        <f t="shared" si="34"/>
        <v>52190.59648</v>
      </c>
      <c r="H57" s="15">
        <f>H58+H59+H60+H61</f>
        <v>2258.05555</v>
      </c>
      <c r="I57" s="4"/>
      <c r="J57" s="15">
        <f>J58+J59+J60+J61</f>
        <v>0</v>
      </c>
      <c r="K57" s="15">
        <f>K58+K59+K60+K61</f>
        <v>0</v>
      </c>
      <c r="L57" s="15">
        <f>L58+L59+L60+L61</f>
        <v>0</v>
      </c>
      <c r="M57" s="35">
        <v>8</v>
      </c>
    </row>
    <row r="58" spans="1:13" ht="21.75" customHeight="1" x14ac:dyDescent="0.2">
      <c r="A58" s="57">
        <v>44</v>
      </c>
      <c r="B58" s="26" t="s">
        <v>10</v>
      </c>
      <c r="C58" s="10">
        <f t="shared" si="31"/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4"/>
      <c r="J58" s="16">
        <v>0</v>
      </c>
      <c r="K58" s="16">
        <v>0</v>
      </c>
      <c r="L58" s="16">
        <v>0</v>
      </c>
      <c r="M58" s="11" t="s">
        <v>33</v>
      </c>
    </row>
    <row r="59" spans="1:13" ht="20.25" customHeight="1" x14ac:dyDescent="0.2">
      <c r="A59" s="57">
        <v>45</v>
      </c>
      <c r="B59" s="26" t="s">
        <v>5</v>
      </c>
      <c r="C59" s="10">
        <f t="shared" si="31"/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4"/>
      <c r="J59" s="16">
        <v>0</v>
      </c>
      <c r="K59" s="16">
        <v>0</v>
      </c>
      <c r="L59" s="16">
        <v>0</v>
      </c>
      <c r="M59" s="11" t="s">
        <v>33</v>
      </c>
    </row>
    <row r="60" spans="1:13" ht="25.5" customHeight="1" x14ac:dyDescent="0.2">
      <c r="A60" s="57">
        <v>46</v>
      </c>
      <c r="B60" s="26" t="s">
        <v>12</v>
      </c>
      <c r="C60" s="10">
        <f t="shared" si="31"/>
        <v>79073.012600000002</v>
      </c>
      <c r="D60" s="16">
        <v>0</v>
      </c>
      <c r="E60" s="16">
        <v>5283.1715700000004</v>
      </c>
      <c r="F60" s="16">
        <v>19341.188999999998</v>
      </c>
      <c r="G60" s="16">
        <v>52190.59648</v>
      </c>
      <c r="H60" s="16">
        <v>2258.05555</v>
      </c>
      <c r="I60" s="4"/>
      <c r="J60" s="16">
        <v>0</v>
      </c>
      <c r="K60" s="16">
        <v>0</v>
      </c>
      <c r="L60" s="16">
        <v>0</v>
      </c>
      <c r="M60" s="11" t="s">
        <v>33</v>
      </c>
    </row>
    <row r="61" spans="1:13" ht="25.5" customHeight="1" x14ac:dyDescent="0.2">
      <c r="A61" s="57">
        <v>47</v>
      </c>
      <c r="B61" s="26" t="s">
        <v>11</v>
      </c>
      <c r="C61" s="10">
        <f t="shared" si="31"/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4"/>
      <c r="J61" s="16">
        <v>0</v>
      </c>
      <c r="K61" s="16">
        <v>0</v>
      </c>
      <c r="L61" s="16">
        <v>0</v>
      </c>
      <c r="M61" s="11" t="s">
        <v>33</v>
      </c>
    </row>
    <row r="62" spans="1:13" ht="85.5" customHeight="1" x14ac:dyDescent="0.2">
      <c r="A62" s="57">
        <v>48</v>
      </c>
      <c r="B62" s="34" t="s">
        <v>40</v>
      </c>
      <c r="C62" s="10">
        <f t="shared" si="31"/>
        <v>107095.505</v>
      </c>
      <c r="D62" s="15">
        <f>D63+D64+D65+D78</f>
        <v>0</v>
      </c>
      <c r="E62" s="15">
        <f>E63+E64+E65+E78</f>
        <v>0</v>
      </c>
      <c r="F62" s="15">
        <f>F63+F64+F65+F78</f>
        <v>0</v>
      </c>
      <c r="G62" s="15">
        <f>G63+G64+G65+G78</f>
        <v>68553.005000000005</v>
      </c>
      <c r="H62" s="15">
        <f>H63+H64+H65+H78</f>
        <v>38542.5</v>
      </c>
      <c r="I62" s="4"/>
      <c r="J62" s="15">
        <f>J63+J64+J65+J78</f>
        <v>0</v>
      </c>
      <c r="K62" s="15">
        <f>K63+K64+K65+K78</f>
        <v>0</v>
      </c>
      <c r="L62" s="15">
        <f>L63+L64+L65+L78</f>
        <v>0</v>
      </c>
      <c r="M62" s="35">
        <v>6</v>
      </c>
    </row>
    <row r="63" spans="1:13" ht="21.75" customHeight="1" x14ac:dyDescent="0.2">
      <c r="A63" s="57">
        <v>49</v>
      </c>
      <c r="B63" s="46" t="s">
        <v>10</v>
      </c>
      <c r="C63" s="10">
        <f t="shared" si="31"/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4"/>
      <c r="J63" s="16">
        <v>0</v>
      </c>
      <c r="K63" s="16">
        <v>0</v>
      </c>
      <c r="L63" s="16">
        <v>0</v>
      </c>
      <c r="M63" s="11" t="s">
        <v>33</v>
      </c>
    </row>
    <row r="64" spans="1:13" ht="20.25" customHeight="1" x14ac:dyDescent="0.2">
      <c r="A64" s="57">
        <v>50</v>
      </c>
      <c r="B64" s="46" t="s">
        <v>5</v>
      </c>
      <c r="C64" s="10">
        <f t="shared" si="31"/>
        <v>79198.500200000009</v>
      </c>
      <c r="D64" s="16">
        <v>0</v>
      </c>
      <c r="E64" s="16">
        <v>0</v>
      </c>
      <c r="F64" s="16">
        <v>0</v>
      </c>
      <c r="G64" s="16">
        <v>53567.745000000003</v>
      </c>
      <c r="H64" s="16">
        <v>25630.7552</v>
      </c>
      <c r="I64" s="4"/>
      <c r="J64" s="16">
        <v>0</v>
      </c>
      <c r="K64" s="16">
        <v>0</v>
      </c>
      <c r="L64" s="16">
        <v>0</v>
      </c>
      <c r="M64" s="11" t="s">
        <v>33</v>
      </c>
    </row>
    <row r="65" spans="1:13" ht="25.5" customHeight="1" x14ac:dyDescent="0.2">
      <c r="A65" s="57">
        <v>51</v>
      </c>
      <c r="B65" s="46" t="s">
        <v>12</v>
      </c>
      <c r="C65" s="10">
        <f t="shared" si="31"/>
        <v>27897.004800000002</v>
      </c>
      <c r="D65" s="16">
        <v>0</v>
      </c>
      <c r="E65" s="16">
        <v>0</v>
      </c>
      <c r="F65" s="16">
        <v>0</v>
      </c>
      <c r="G65" s="16">
        <v>14985.26</v>
      </c>
      <c r="H65" s="16">
        <v>12911.7448</v>
      </c>
      <c r="I65" s="4"/>
      <c r="J65" s="16">
        <v>0</v>
      </c>
      <c r="K65" s="16">
        <v>0</v>
      </c>
      <c r="L65" s="16">
        <v>0</v>
      </c>
      <c r="M65" s="11" t="s">
        <v>33</v>
      </c>
    </row>
    <row r="66" spans="1:13" ht="25.5" customHeight="1" x14ac:dyDescent="0.2">
      <c r="A66" s="57">
        <v>52</v>
      </c>
      <c r="B66" s="51" t="s">
        <v>41</v>
      </c>
      <c r="C66" s="10">
        <f t="shared" si="31"/>
        <v>27831.2798</v>
      </c>
      <c r="D66" s="16">
        <v>0</v>
      </c>
      <c r="E66" s="16">
        <v>0</v>
      </c>
      <c r="F66" s="16">
        <v>0</v>
      </c>
      <c r="G66" s="16">
        <v>14919.535</v>
      </c>
      <c r="H66" s="16">
        <v>12911.7448</v>
      </c>
      <c r="I66" s="4"/>
      <c r="J66" s="16">
        <v>0</v>
      </c>
      <c r="K66" s="16">
        <v>0</v>
      </c>
      <c r="L66" s="16">
        <v>0</v>
      </c>
      <c r="M66" s="11"/>
    </row>
    <row r="67" spans="1:13" ht="25.5" customHeight="1" x14ac:dyDescent="0.2">
      <c r="A67" s="57">
        <v>53</v>
      </c>
      <c r="B67" s="56" t="s">
        <v>11</v>
      </c>
      <c r="C67" s="10">
        <f t="shared" ref="C67:C78" si="35">D67+E67+F67+G67+H67+J67+K67+L67</f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4"/>
      <c r="J67" s="16">
        <v>0</v>
      </c>
      <c r="K67" s="16">
        <v>0</v>
      </c>
      <c r="L67" s="16">
        <v>0</v>
      </c>
      <c r="M67" s="11" t="s">
        <v>33</v>
      </c>
    </row>
    <row r="68" spans="1:13" ht="72.75" customHeight="1" x14ac:dyDescent="0.2">
      <c r="A68" s="57">
        <v>54</v>
      </c>
      <c r="B68" s="34" t="s">
        <v>50</v>
      </c>
      <c r="C68" s="10">
        <f t="shared" si="35"/>
        <v>19470</v>
      </c>
      <c r="D68" s="15">
        <f t="shared" ref="D68:G68" si="36">D69+D70+D71+D84</f>
        <v>0</v>
      </c>
      <c r="E68" s="15">
        <f t="shared" si="36"/>
        <v>0</v>
      </c>
      <c r="F68" s="15">
        <f t="shared" si="36"/>
        <v>0</v>
      </c>
      <c r="G68" s="15">
        <f t="shared" si="36"/>
        <v>0</v>
      </c>
      <c r="H68" s="15">
        <f>H69+H70+H71+H84</f>
        <v>0</v>
      </c>
      <c r="I68" s="4"/>
      <c r="J68" s="15">
        <f>J69+J70+J71+J84</f>
        <v>19470</v>
      </c>
      <c r="K68" s="15">
        <f>K69+K70+K71+K84</f>
        <v>0</v>
      </c>
      <c r="L68" s="15">
        <f>L69+L70+L71+L84</f>
        <v>0</v>
      </c>
      <c r="M68" s="35">
        <v>6</v>
      </c>
    </row>
    <row r="69" spans="1:13" ht="21.75" customHeight="1" x14ac:dyDescent="0.2">
      <c r="A69" s="57">
        <v>55</v>
      </c>
      <c r="B69" s="57" t="s">
        <v>10</v>
      </c>
      <c r="C69" s="10">
        <f t="shared" si="35"/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4"/>
      <c r="J69" s="16">
        <v>0</v>
      </c>
      <c r="K69" s="16">
        <v>0</v>
      </c>
      <c r="L69" s="16">
        <v>0</v>
      </c>
      <c r="M69" s="11" t="s">
        <v>33</v>
      </c>
    </row>
    <row r="70" spans="1:13" ht="20.25" customHeight="1" x14ac:dyDescent="0.2">
      <c r="A70" s="57">
        <v>56</v>
      </c>
      <c r="B70" s="57" t="s">
        <v>5</v>
      </c>
      <c r="C70" s="10">
        <f t="shared" si="35"/>
        <v>10500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4"/>
      <c r="J70" s="16">
        <v>10500</v>
      </c>
      <c r="K70" s="16">
        <v>0</v>
      </c>
      <c r="L70" s="16">
        <v>0</v>
      </c>
      <c r="M70" s="11" t="s">
        <v>33</v>
      </c>
    </row>
    <row r="71" spans="1:13" ht="25.5" customHeight="1" x14ac:dyDescent="0.2">
      <c r="A71" s="57">
        <v>57</v>
      </c>
      <c r="B71" s="57" t="s">
        <v>12</v>
      </c>
      <c r="C71" s="10">
        <f t="shared" si="35"/>
        <v>8970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4"/>
      <c r="J71" s="16">
        <v>8970</v>
      </c>
      <c r="K71" s="16">
        <v>0</v>
      </c>
      <c r="L71" s="16">
        <v>0</v>
      </c>
      <c r="M71" s="11" t="s">
        <v>33</v>
      </c>
    </row>
    <row r="72" spans="1:13" ht="25.5" customHeight="1" x14ac:dyDescent="0.2">
      <c r="A72" s="57">
        <v>58</v>
      </c>
      <c r="B72" s="57" t="s">
        <v>41</v>
      </c>
      <c r="C72" s="10">
        <f t="shared" si="35"/>
        <v>8970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4"/>
      <c r="J72" s="16">
        <v>8970</v>
      </c>
      <c r="K72" s="16">
        <v>0</v>
      </c>
      <c r="L72" s="16">
        <v>0</v>
      </c>
      <c r="M72" s="11"/>
    </row>
    <row r="73" spans="1:13" ht="25.5" customHeight="1" x14ac:dyDescent="0.2">
      <c r="A73" s="57">
        <v>59</v>
      </c>
      <c r="B73" s="57" t="s">
        <v>11</v>
      </c>
      <c r="C73" s="10">
        <f t="shared" ref="C73" si="37">D73+E73+F73+G73+H73+J73+K73+L73</f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4"/>
      <c r="J73" s="16">
        <v>0</v>
      </c>
      <c r="K73" s="16">
        <v>0</v>
      </c>
      <c r="L73" s="16">
        <v>0</v>
      </c>
      <c r="M73" s="11" t="s">
        <v>33</v>
      </c>
    </row>
    <row r="74" spans="1:13" ht="81" customHeight="1" x14ac:dyDescent="0.2">
      <c r="A74" s="57">
        <v>60</v>
      </c>
      <c r="B74" s="34" t="s">
        <v>51</v>
      </c>
      <c r="C74" s="10">
        <f t="shared" si="35"/>
        <v>88015.012600000002</v>
      </c>
      <c r="D74" s="15">
        <f t="shared" ref="D74:G74" si="38">D75+D76+D77+D78</f>
        <v>0</v>
      </c>
      <c r="E74" s="15">
        <f t="shared" si="38"/>
        <v>5283.1715700000004</v>
      </c>
      <c r="F74" s="15">
        <f t="shared" si="38"/>
        <v>19341.188999999998</v>
      </c>
      <c r="G74" s="15">
        <f t="shared" si="38"/>
        <v>52190.59648</v>
      </c>
      <c r="H74" s="15">
        <f>H75+H76+H77+H78</f>
        <v>2258.05555</v>
      </c>
      <c r="I74" s="4"/>
      <c r="J74" s="15">
        <f>J75+J76+J77+J78</f>
        <v>8942</v>
      </c>
      <c r="K74" s="15">
        <f>K75+K76+K77+K78</f>
        <v>0</v>
      </c>
      <c r="L74" s="15">
        <f>L75+L76+L77+L78</f>
        <v>0</v>
      </c>
      <c r="M74" s="35">
        <v>6</v>
      </c>
    </row>
    <row r="75" spans="1:13" ht="21.75" customHeight="1" x14ac:dyDescent="0.2">
      <c r="A75" s="57">
        <v>61</v>
      </c>
      <c r="B75" s="56" t="s">
        <v>10</v>
      </c>
      <c r="C75" s="10">
        <f t="shared" si="35"/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4"/>
      <c r="J75" s="16">
        <v>0</v>
      </c>
      <c r="K75" s="16">
        <v>0</v>
      </c>
      <c r="L75" s="16">
        <v>0</v>
      </c>
      <c r="M75" s="11" t="s">
        <v>33</v>
      </c>
    </row>
    <row r="76" spans="1:13" ht="20.25" customHeight="1" x14ac:dyDescent="0.2">
      <c r="A76" s="57">
        <v>62</v>
      </c>
      <c r="B76" s="56" t="s">
        <v>5</v>
      </c>
      <c r="C76" s="10">
        <f t="shared" si="35"/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4"/>
      <c r="J76" s="16">
        <v>0</v>
      </c>
      <c r="K76" s="16">
        <v>0</v>
      </c>
      <c r="L76" s="16">
        <v>0</v>
      </c>
      <c r="M76" s="11" t="s">
        <v>33</v>
      </c>
    </row>
    <row r="77" spans="1:13" ht="25.5" customHeight="1" x14ac:dyDescent="0.2">
      <c r="A77" s="57">
        <v>63</v>
      </c>
      <c r="B77" s="56" t="s">
        <v>12</v>
      </c>
      <c r="C77" s="10">
        <f t="shared" si="35"/>
        <v>88015.012600000002</v>
      </c>
      <c r="D77" s="16">
        <v>0</v>
      </c>
      <c r="E77" s="16">
        <v>5283.1715700000004</v>
      </c>
      <c r="F77" s="16">
        <v>19341.188999999998</v>
      </c>
      <c r="G77" s="16">
        <v>52190.59648</v>
      </c>
      <c r="H77" s="16">
        <v>2258.05555</v>
      </c>
      <c r="I77" s="4"/>
      <c r="J77" s="16">
        <v>8942</v>
      </c>
      <c r="K77" s="16">
        <v>0</v>
      </c>
      <c r="L77" s="16">
        <v>0</v>
      </c>
      <c r="M77" s="11" t="s">
        <v>33</v>
      </c>
    </row>
    <row r="78" spans="1:13" ht="25.5" customHeight="1" x14ac:dyDescent="0.2">
      <c r="A78" s="57">
        <v>64</v>
      </c>
      <c r="B78" s="56" t="s">
        <v>11</v>
      </c>
      <c r="C78" s="10">
        <f t="shared" si="35"/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4"/>
      <c r="J78" s="16">
        <v>0</v>
      </c>
      <c r="K78" s="16">
        <v>0</v>
      </c>
      <c r="L78" s="16">
        <v>0</v>
      </c>
      <c r="M78" s="11" t="s">
        <v>33</v>
      </c>
    </row>
    <row r="79" spans="1:13" ht="44.25" customHeight="1" x14ac:dyDescent="0.2">
      <c r="A79" s="57">
        <v>65</v>
      </c>
      <c r="B79" s="69" t="s">
        <v>45</v>
      </c>
      <c r="C79" s="70"/>
      <c r="D79" s="70"/>
      <c r="E79" s="70"/>
      <c r="F79" s="70"/>
      <c r="G79" s="70"/>
      <c r="H79" s="70"/>
      <c r="I79" s="70"/>
      <c r="J79" s="71"/>
      <c r="K79" s="71"/>
      <c r="L79" s="72"/>
      <c r="M79" s="11"/>
    </row>
    <row r="80" spans="1:13" ht="42.75" customHeight="1" x14ac:dyDescent="0.2">
      <c r="A80" s="57">
        <v>66</v>
      </c>
      <c r="B80" s="6" t="s">
        <v>15</v>
      </c>
      <c r="C80" s="10">
        <f t="shared" ref="C80:C148" si="39">D80+E80+F80+G80+H80+J80+K80+L80</f>
        <v>1921168.2149399999</v>
      </c>
      <c r="D80" s="15">
        <f t="shared" ref="D80:H80" si="40">D81+D82+D83+D84</f>
        <v>232408.57614999998</v>
      </c>
      <c r="E80" s="15">
        <f t="shared" si="40"/>
        <v>248073.50856000002</v>
      </c>
      <c r="F80" s="15">
        <f t="shared" si="40"/>
        <v>307219.62552999996</v>
      </c>
      <c r="G80" s="15">
        <f>G81+G82+G83+G84</f>
        <v>267427.92460999999</v>
      </c>
      <c r="H80" s="15">
        <f t="shared" si="40"/>
        <v>405898.96807</v>
      </c>
      <c r="I80" s="24"/>
      <c r="J80" s="15">
        <f>J81+J82+J83+J84</f>
        <v>269939.61202</v>
      </c>
      <c r="K80" s="15">
        <f>K81+K82+K83+K84</f>
        <v>162100</v>
      </c>
      <c r="L80" s="15">
        <f>L81+L82+L83+L84</f>
        <v>28100</v>
      </c>
      <c r="M80" s="11" t="s">
        <v>33</v>
      </c>
    </row>
    <row r="81" spans="1:13" ht="27.75" customHeight="1" x14ac:dyDescent="0.2">
      <c r="A81" s="57">
        <v>67</v>
      </c>
      <c r="B81" s="26" t="s">
        <v>10</v>
      </c>
      <c r="C81" s="10">
        <f t="shared" si="39"/>
        <v>0</v>
      </c>
      <c r="D81" s="15">
        <f t="shared" ref="D81:H81" si="41">D91</f>
        <v>0</v>
      </c>
      <c r="E81" s="15">
        <f t="shared" si="41"/>
        <v>0</v>
      </c>
      <c r="F81" s="15">
        <f t="shared" si="41"/>
        <v>0</v>
      </c>
      <c r="G81" s="15">
        <f t="shared" si="41"/>
        <v>0</v>
      </c>
      <c r="H81" s="15">
        <f t="shared" si="41"/>
        <v>0</v>
      </c>
      <c r="I81" s="24"/>
      <c r="J81" s="15">
        <f t="shared" ref="J81:L81" si="42">J91</f>
        <v>0</v>
      </c>
      <c r="K81" s="15">
        <f t="shared" ref="K81" si="43">K91</f>
        <v>0</v>
      </c>
      <c r="L81" s="15">
        <f t="shared" si="42"/>
        <v>0</v>
      </c>
      <c r="M81" s="11" t="s">
        <v>33</v>
      </c>
    </row>
    <row r="82" spans="1:13" ht="24.75" customHeight="1" x14ac:dyDescent="0.2">
      <c r="A82" s="57">
        <v>68</v>
      </c>
      <c r="B82" s="6" t="s">
        <v>5</v>
      </c>
      <c r="C82" s="10">
        <f t="shared" si="39"/>
        <v>953401.45585999999</v>
      </c>
      <c r="D82" s="15">
        <f t="shared" ref="D82:F82" si="44">D92</f>
        <v>163045.49999999997</v>
      </c>
      <c r="E82" s="15">
        <f t="shared" si="44"/>
        <v>126128.61600000001</v>
      </c>
      <c r="F82" s="15">
        <f t="shared" si="44"/>
        <v>136304.5</v>
      </c>
      <c r="G82" s="15">
        <f>G87+G92</f>
        <v>162522.29999999999</v>
      </c>
      <c r="H82" s="15">
        <f>H87+H92</f>
        <v>242316.59848000002</v>
      </c>
      <c r="I82" s="24"/>
      <c r="J82" s="15">
        <f>J87+J92</f>
        <v>123083.94138</v>
      </c>
      <c r="K82" s="15">
        <f t="shared" ref="K82" si="45">K92</f>
        <v>0</v>
      </c>
      <c r="L82" s="15">
        <f t="shared" ref="L82" si="46">L92</f>
        <v>0</v>
      </c>
      <c r="M82" s="11" t="s">
        <v>33</v>
      </c>
    </row>
    <row r="83" spans="1:13" ht="21.75" customHeight="1" x14ac:dyDescent="0.2">
      <c r="A83" s="57">
        <v>69</v>
      </c>
      <c r="B83" s="6" t="s">
        <v>12</v>
      </c>
      <c r="C83" s="10">
        <f t="shared" si="39"/>
        <v>967766.75907999999</v>
      </c>
      <c r="D83" s="15">
        <f t="shared" ref="D83:F83" si="47">D93+D88</f>
        <v>69363.076150000008</v>
      </c>
      <c r="E83" s="15">
        <f t="shared" si="47"/>
        <v>121944.89256000001</v>
      </c>
      <c r="F83" s="15">
        <f t="shared" si="47"/>
        <v>170915.12552999999</v>
      </c>
      <c r="G83" s="15">
        <f>G93+G88</f>
        <v>104905.62461000001</v>
      </c>
      <c r="H83" s="15">
        <f>H93+H88</f>
        <v>163582.36958999999</v>
      </c>
      <c r="I83" s="24"/>
      <c r="J83" s="15">
        <f>J93+J88</f>
        <v>146855.67064</v>
      </c>
      <c r="K83" s="15">
        <f>K93+K88</f>
        <v>162100</v>
      </c>
      <c r="L83" s="15">
        <f>L93+L88</f>
        <v>28100</v>
      </c>
      <c r="M83" s="11" t="s">
        <v>33</v>
      </c>
    </row>
    <row r="84" spans="1:13" ht="21.75" customHeight="1" x14ac:dyDescent="0.2">
      <c r="A84" s="57">
        <v>70</v>
      </c>
      <c r="B84" s="6" t="s">
        <v>11</v>
      </c>
      <c r="C84" s="10">
        <f t="shared" si="39"/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24"/>
      <c r="J84" s="15">
        <v>0</v>
      </c>
      <c r="K84" s="15">
        <v>0</v>
      </c>
      <c r="L84" s="15">
        <v>0</v>
      </c>
      <c r="M84" s="11" t="s">
        <v>33</v>
      </c>
    </row>
    <row r="85" spans="1:13" ht="31.5" customHeight="1" x14ac:dyDescent="0.2">
      <c r="A85" s="57">
        <v>71</v>
      </c>
      <c r="B85" s="26" t="s">
        <v>7</v>
      </c>
      <c r="C85" s="10">
        <f t="shared" si="39"/>
        <v>342682.37504000001</v>
      </c>
      <c r="D85" s="15">
        <f t="shared" ref="D85:H85" si="48">D86+D87+D88+D89</f>
        <v>0</v>
      </c>
      <c r="E85" s="15">
        <f t="shared" si="48"/>
        <v>0</v>
      </c>
      <c r="F85" s="15">
        <f t="shared" si="48"/>
        <v>0</v>
      </c>
      <c r="G85" s="15">
        <f t="shared" si="48"/>
        <v>84277.167600000001</v>
      </c>
      <c r="H85" s="15">
        <f t="shared" si="48"/>
        <v>238213.21794</v>
      </c>
      <c r="I85" s="43"/>
      <c r="J85" s="15">
        <f>J86+J87+J88+J89</f>
        <v>20191.9895</v>
      </c>
      <c r="K85" s="15">
        <f>K86+K87+K88+K89</f>
        <v>0</v>
      </c>
      <c r="L85" s="15">
        <f>L86+L87+L88+L89</f>
        <v>0</v>
      </c>
      <c r="M85" s="11"/>
    </row>
    <row r="86" spans="1:13" ht="25.5" customHeight="1" x14ac:dyDescent="0.2">
      <c r="A86" s="57">
        <v>72</v>
      </c>
      <c r="B86" s="26" t="s">
        <v>10</v>
      </c>
      <c r="C86" s="10">
        <f t="shared" si="39"/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24"/>
      <c r="J86" s="16">
        <v>0</v>
      </c>
      <c r="K86" s="16">
        <v>0</v>
      </c>
      <c r="L86" s="16">
        <v>0</v>
      </c>
      <c r="M86" s="11" t="s">
        <v>33</v>
      </c>
    </row>
    <row r="87" spans="1:13" ht="27.75" customHeight="1" x14ac:dyDescent="0.2">
      <c r="A87" s="57">
        <v>73</v>
      </c>
      <c r="B87" s="26" t="s">
        <v>5</v>
      </c>
      <c r="C87" s="10">
        <f t="shared" si="39"/>
        <v>306832.80221999995</v>
      </c>
      <c r="D87" s="16">
        <v>0</v>
      </c>
      <c r="E87" s="16">
        <v>0</v>
      </c>
      <c r="F87" s="16">
        <v>0</v>
      </c>
      <c r="G87" s="16">
        <f>G149</f>
        <v>71800.182000000001</v>
      </c>
      <c r="H87" s="16">
        <f>H149</f>
        <v>220623.67884000001</v>
      </c>
      <c r="I87" s="24"/>
      <c r="J87" s="16">
        <f>J149</f>
        <v>14408.94138</v>
      </c>
      <c r="K87" s="16">
        <v>0</v>
      </c>
      <c r="L87" s="16">
        <v>0</v>
      </c>
      <c r="M87" s="11" t="s">
        <v>33</v>
      </c>
    </row>
    <row r="88" spans="1:13" ht="21" customHeight="1" x14ac:dyDescent="0.2">
      <c r="A88" s="57">
        <v>74</v>
      </c>
      <c r="B88" s="26" t="s">
        <v>12</v>
      </c>
      <c r="C88" s="10">
        <f t="shared" si="39"/>
        <v>35849.572820000001</v>
      </c>
      <c r="D88" s="16">
        <v>0</v>
      </c>
      <c r="E88" s="16">
        <v>0</v>
      </c>
      <c r="F88" s="16">
        <v>0</v>
      </c>
      <c r="G88" s="16">
        <f>G150</f>
        <v>12476.9856</v>
      </c>
      <c r="H88" s="16">
        <f>H150</f>
        <v>17589.539100000002</v>
      </c>
      <c r="I88" s="24"/>
      <c r="J88" s="16">
        <f>J150</f>
        <v>5783.0481200000004</v>
      </c>
      <c r="K88" s="16">
        <v>0</v>
      </c>
      <c r="L88" s="16">
        <v>0</v>
      </c>
      <c r="M88" s="11" t="s">
        <v>33</v>
      </c>
    </row>
    <row r="89" spans="1:13" ht="21" customHeight="1" x14ac:dyDescent="0.2">
      <c r="A89" s="57">
        <v>75</v>
      </c>
      <c r="B89" s="26" t="s">
        <v>11</v>
      </c>
      <c r="C89" s="10">
        <f t="shared" si="39"/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24"/>
      <c r="J89" s="16">
        <v>0</v>
      </c>
      <c r="K89" s="16">
        <v>0</v>
      </c>
      <c r="L89" s="16">
        <v>0</v>
      </c>
      <c r="M89" s="11" t="s">
        <v>33</v>
      </c>
    </row>
    <row r="90" spans="1:13" ht="23.25" customHeight="1" x14ac:dyDescent="0.2">
      <c r="A90" s="57">
        <v>76</v>
      </c>
      <c r="B90" s="26" t="s">
        <v>13</v>
      </c>
      <c r="C90" s="10">
        <f t="shared" si="39"/>
        <v>1578485.8399</v>
      </c>
      <c r="D90" s="15">
        <f>SUM(D91:D93)</f>
        <v>232408.57614999998</v>
      </c>
      <c r="E90" s="15">
        <f t="shared" ref="E90:H90" si="49">SUM(E91:E93)</f>
        <v>248073.50856000002</v>
      </c>
      <c r="F90" s="15">
        <f t="shared" si="49"/>
        <v>307219.62552999996</v>
      </c>
      <c r="G90" s="15">
        <f>SUM(G91:G93)</f>
        <v>183150.75701</v>
      </c>
      <c r="H90" s="15">
        <f t="shared" si="49"/>
        <v>167685.75013</v>
      </c>
      <c r="I90" s="24"/>
      <c r="J90" s="15">
        <f t="shared" ref="J90:L90" si="50">SUM(J91:J93)</f>
        <v>249747.62252</v>
      </c>
      <c r="K90" s="15">
        <f t="shared" ref="K90" si="51">SUM(K91:K93)</f>
        <v>162100</v>
      </c>
      <c r="L90" s="15">
        <f t="shared" si="50"/>
        <v>28100</v>
      </c>
      <c r="M90" s="11" t="s">
        <v>33</v>
      </c>
    </row>
    <row r="91" spans="1:13" ht="22.5" customHeight="1" x14ac:dyDescent="0.2">
      <c r="A91" s="57">
        <v>77</v>
      </c>
      <c r="B91" s="26" t="s">
        <v>16</v>
      </c>
      <c r="C91" s="10">
        <f t="shared" si="39"/>
        <v>0</v>
      </c>
      <c r="D91" s="16">
        <f t="shared" ref="D91:H91" si="52">D97+D102+D107+D112+D117+D127+D132+D137</f>
        <v>0</v>
      </c>
      <c r="E91" s="16">
        <f t="shared" si="52"/>
        <v>0</v>
      </c>
      <c r="F91" s="16">
        <f t="shared" si="52"/>
        <v>0</v>
      </c>
      <c r="G91" s="16">
        <f t="shared" si="52"/>
        <v>0</v>
      </c>
      <c r="H91" s="16">
        <f t="shared" si="52"/>
        <v>0</v>
      </c>
      <c r="I91" s="42"/>
      <c r="J91" s="16">
        <f t="shared" ref="J91:L91" si="53">J97+J102+J107+J112+J117+J127+J132+J137</f>
        <v>0</v>
      </c>
      <c r="K91" s="16">
        <f t="shared" ref="K91" si="54">K97+K102+K107+K112+K117+K127+K132+K137</f>
        <v>0</v>
      </c>
      <c r="L91" s="16">
        <f t="shared" si="53"/>
        <v>0</v>
      </c>
      <c r="M91" s="11" t="s">
        <v>33</v>
      </c>
    </row>
    <row r="92" spans="1:13" ht="24" customHeight="1" x14ac:dyDescent="0.2">
      <c r="A92" s="57">
        <v>78</v>
      </c>
      <c r="B92" s="26" t="s">
        <v>5</v>
      </c>
      <c r="C92" s="10">
        <f t="shared" si="39"/>
        <v>646568.65363999992</v>
      </c>
      <c r="D92" s="16">
        <f>D98+D103+D108+D113+D118+D128+D133+D138</f>
        <v>163045.49999999997</v>
      </c>
      <c r="E92" s="16">
        <f>E98+E103+E108+E113+E118+E128+E133+E138</f>
        <v>126128.61600000001</v>
      </c>
      <c r="F92" s="16">
        <f>F143</f>
        <v>136304.5</v>
      </c>
      <c r="G92" s="16">
        <f>G143+G155</f>
        <v>90722.117999999988</v>
      </c>
      <c r="H92" s="16">
        <f>H143+H155</f>
        <v>21692.91964</v>
      </c>
      <c r="I92" s="42"/>
      <c r="J92" s="16">
        <f>+J98+J103+J108+J113+J118+J128+J133+J138+J143</f>
        <v>108675</v>
      </c>
      <c r="K92" s="16">
        <f>+K98+K103+K108+K113+K118+K128+K133+K138</f>
        <v>0</v>
      </c>
      <c r="L92" s="16">
        <f>+L98+L103+L108+L113+L118+L128+L133+L138</f>
        <v>0</v>
      </c>
      <c r="M92" s="11" t="s">
        <v>33</v>
      </c>
    </row>
    <row r="93" spans="1:13" ht="20.25" customHeight="1" x14ac:dyDescent="0.2">
      <c r="A93" s="57">
        <v>79</v>
      </c>
      <c r="B93" s="26" t="s">
        <v>12</v>
      </c>
      <c r="C93" s="10">
        <f t="shared" si="39"/>
        <v>931917.18625999999</v>
      </c>
      <c r="D93" s="16">
        <f>D99+D104+D109+D114+D119+D129+D134+D139</f>
        <v>69363.076150000008</v>
      </c>
      <c r="E93" s="16">
        <f>E99+E104+E109+E114+E119+E129+E134+E139</f>
        <v>121944.89256000001</v>
      </c>
      <c r="F93" s="16">
        <f>F99+F104+F109+F114+F119+F129+F134+F139+F144</f>
        <v>170915.12552999999</v>
      </c>
      <c r="G93" s="16">
        <f>G99+G104+G109+G114+G119+G129+G134+G139+G144+G156</f>
        <v>92428.639010000014</v>
      </c>
      <c r="H93" s="16">
        <f>H99+H104+H109+H114+H119+H129+H134+H139+H144+H156</f>
        <v>145992.83048999999</v>
      </c>
      <c r="I93" s="42"/>
      <c r="J93" s="16">
        <f>J99+J104+J109+J114+J119+J129+J134+J139+J144+J124</f>
        <v>141072.62252</v>
      </c>
      <c r="K93" s="16">
        <f t="shared" ref="K93:L93" si="55">K99+K104+K109+K114+K119+K129+K134+K139+K144+K124</f>
        <v>162100</v>
      </c>
      <c r="L93" s="16">
        <f t="shared" si="55"/>
        <v>28100</v>
      </c>
      <c r="M93" s="11" t="s">
        <v>33</v>
      </c>
    </row>
    <row r="94" spans="1:13" ht="20.25" customHeight="1" x14ac:dyDescent="0.2">
      <c r="A94" s="57">
        <v>80</v>
      </c>
      <c r="B94" s="26" t="s">
        <v>11</v>
      </c>
      <c r="C94" s="10">
        <f t="shared" si="39"/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42"/>
      <c r="J94" s="16">
        <v>0</v>
      </c>
      <c r="K94" s="16">
        <v>0</v>
      </c>
      <c r="L94" s="16">
        <v>0</v>
      </c>
      <c r="M94" s="11" t="s">
        <v>33</v>
      </c>
    </row>
    <row r="95" spans="1:13" ht="27" customHeight="1" x14ac:dyDescent="0.2">
      <c r="A95" s="57">
        <v>81</v>
      </c>
      <c r="B95" s="26" t="s">
        <v>17</v>
      </c>
      <c r="C95" s="10">
        <f t="shared" si="39"/>
        <v>0</v>
      </c>
      <c r="D95" s="16"/>
      <c r="E95" s="16"/>
      <c r="F95" s="16"/>
      <c r="G95" s="16"/>
      <c r="H95" s="16"/>
      <c r="I95" s="24"/>
      <c r="J95" s="16"/>
      <c r="K95" s="16"/>
      <c r="L95" s="16"/>
      <c r="M95" s="11"/>
    </row>
    <row r="96" spans="1:13" ht="30" x14ac:dyDescent="0.2">
      <c r="A96" s="57">
        <v>82</v>
      </c>
      <c r="B96" s="26" t="s">
        <v>52</v>
      </c>
      <c r="C96" s="10">
        <f t="shared" si="39"/>
        <v>371321.84315999999</v>
      </c>
      <c r="D96" s="15">
        <f t="shared" ref="D96:G96" si="56">D97+D98+D99+D100</f>
        <v>90123.561459999997</v>
      </c>
      <c r="E96" s="15">
        <f t="shared" si="56"/>
        <v>55385.758459999997</v>
      </c>
      <c r="F96" s="15">
        <f t="shared" si="56"/>
        <v>46951.92914</v>
      </c>
      <c r="G96" s="15">
        <f t="shared" si="56"/>
        <v>15484.64395</v>
      </c>
      <c r="H96" s="15">
        <f>H97+H98+H99+H100</f>
        <v>57500.77147</v>
      </c>
      <c r="I96" s="24"/>
      <c r="J96" s="15">
        <f>J97+J98+J99+J100</f>
        <v>42675.178679999997</v>
      </c>
      <c r="K96" s="15">
        <f>K97+K98+K99+K100</f>
        <v>51600</v>
      </c>
      <c r="L96" s="15">
        <f>L97+L98+L99+L100</f>
        <v>11600</v>
      </c>
      <c r="M96" s="11">
        <v>12</v>
      </c>
    </row>
    <row r="97" spans="1:13" ht="25.5" customHeight="1" x14ac:dyDescent="0.2">
      <c r="A97" s="57">
        <v>83</v>
      </c>
      <c r="B97" s="26" t="s">
        <v>10</v>
      </c>
      <c r="C97" s="10">
        <f t="shared" si="39"/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26"/>
      <c r="J97" s="16">
        <v>0</v>
      </c>
      <c r="K97" s="16">
        <v>0</v>
      </c>
      <c r="L97" s="16">
        <v>0</v>
      </c>
      <c r="M97" s="11" t="s">
        <v>33</v>
      </c>
    </row>
    <row r="98" spans="1:13" ht="26.25" customHeight="1" x14ac:dyDescent="0.2">
      <c r="A98" s="57">
        <v>84</v>
      </c>
      <c r="B98" s="6" t="s">
        <v>5</v>
      </c>
      <c r="C98" s="10">
        <f t="shared" si="39"/>
        <v>66298.019</v>
      </c>
      <c r="D98" s="16">
        <v>66298.019</v>
      </c>
      <c r="E98" s="16">
        <v>0</v>
      </c>
      <c r="F98" s="16">
        <v>0</v>
      </c>
      <c r="G98" s="16">
        <v>0</v>
      </c>
      <c r="H98" s="16">
        <v>0</v>
      </c>
      <c r="I98" s="26"/>
      <c r="J98" s="16">
        <v>0</v>
      </c>
      <c r="K98" s="16">
        <v>0</v>
      </c>
      <c r="L98" s="16">
        <v>0</v>
      </c>
      <c r="M98" s="11" t="s">
        <v>33</v>
      </c>
    </row>
    <row r="99" spans="1:13" ht="18" customHeight="1" x14ac:dyDescent="0.2">
      <c r="A99" s="57">
        <v>85</v>
      </c>
      <c r="B99" s="6" t="s">
        <v>12</v>
      </c>
      <c r="C99" s="10">
        <f t="shared" si="39"/>
        <v>305023.82416000002</v>
      </c>
      <c r="D99" s="16">
        <f>20335.43855+3490.10391</f>
        <v>23825.542459999997</v>
      </c>
      <c r="E99" s="16">
        <v>55385.758459999997</v>
      </c>
      <c r="F99" s="16">
        <v>46951.92914</v>
      </c>
      <c r="G99" s="16">
        <v>15484.64395</v>
      </c>
      <c r="H99" s="16">
        <v>57500.77147</v>
      </c>
      <c r="I99" s="26"/>
      <c r="J99" s="16">
        <v>42675.178679999997</v>
      </c>
      <c r="K99" s="16">
        <v>51600</v>
      </c>
      <c r="L99" s="16">
        <v>11600</v>
      </c>
      <c r="M99" s="11" t="s">
        <v>33</v>
      </c>
    </row>
    <row r="100" spans="1:13" ht="18" customHeight="1" x14ac:dyDescent="0.2">
      <c r="A100" s="57">
        <v>86</v>
      </c>
      <c r="B100" s="6" t="s">
        <v>11</v>
      </c>
      <c r="C100" s="10">
        <f t="shared" si="39"/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26"/>
      <c r="J100" s="16">
        <v>0</v>
      </c>
      <c r="K100" s="16">
        <v>0</v>
      </c>
      <c r="L100" s="16">
        <v>0</v>
      </c>
      <c r="M100" s="11" t="s">
        <v>33</v>
      </c>
    </row>
    <row r="101" spans="1:13" ht="42.75" customHeight="1" x14ac:dyDescent="0.2">
      <c r="A101" s="57">
        <v>87</v>
      </c>
      <c r="B101" s="6" t="s">
        <v>53</v>
      </c>
      <c r="C101" s="10">
        <f t="shared" si="39"/>
        <v>402339.84935000003</v>
      </c>
      <c r="D101" s="20">
        <f t="shared" ref="D101:G101" si="57">D102+D103+D104+D105</f>
        <v>26650.00547</v>
      </c>
      <c r="E101" s="20">
        <f t="shared" si="57"/>
        <v>36242.280830000003</v>
      </c>
      <c r="F101" s="20">
        <f t="shared" si="57"/>
        <v>40687.083630000001</v>
      </c>
      <c r="G101" s="20">
        <f t="shared" si="57"/>
        <v>58910.85716</v>
      </c>
      <c r="H101" s="20">
        <f>H102+H103+H104+H105</f>
        <v>59856.959020000002</v>
      </c>
      <c r="I101" s="60"/>
      <c r="J101" s="20">
        <f>J102+J103+J104+J105</f>
        <v>79992.663239999994</v>
      </c>
      <c r="K101" s="20">
        <f>K102+K103+K104+K105</f>
        <v>95000</v>
      </c>
      <c r="L101" s="20">
        <f>L102+L103+L104+L105</f>
        <v>5000</v>
      </c>
      <c r="M101" s="11">
        <v>15</v>
      </c>
    </row>
    <row r="102" spans="1:13" ht="23.25" customHeight="1" x14ac:dyDescent="0.2">
      <c r="A102" s="57">
        <v>88</v>
      </c>
      <c r="B102" s="26" t="s">
        <v>10</v>
      </c>
      <c r="C102" s="10">
        <f t="shared" si="39"/>
        <v>0</v>
      </c>
      <c r="D102" s="17">
        <v>0</v>
      </c>
      <c r="E102" s="17">
        <v>0</v>
      </c>
      <c r="F102" s="17">
        <v>0</v>
      </c>
      <c r="G102" s="17">
        <v>0</v>
      </c>
      <c r="H102" s="17">
        <v>0</v>
      </c>
      <c r="I102" s="60"/>
      <c r="J102" s="17">
        <v>0</v>
      </c>
      <c r="K102" s="17">
        <v>0</v>
      </c>
      <c r="L102" s="17">
        <v>0</v>
      </c>
      <c r="M102" s="11" t="s">
        <v>33</v>
      </c>
    </row>
    <row r="103" spans="1:13" ht="18.75" customHeight="1" x14ac:dyDescent="0.2">
      <c r="A103" s="57">
        <v>89</v>
      </c>
      <c r="B103" s="6" t="s">
        <v>5</v>
      </c>
      <c r="C103" s="10">
        <f t="shared" si="39"/>
        <v>0</v>
      </c>
      <c r="D103" s="17">
        <v>0</v>
      </c>
      <c r="E103" s="17">
        <v>0</v>
      </c>
      <c r="F103" s="17">
        <v>0</v>
      </c>
      <c r="G103" s="17">
        <v>0</v>
      </c>
      <c r="H103" s="17">
        <v>0</v>
      </c>
      <c r="I103" s="60"/>
      <c r="J103" s="17">
        <v>0</v>
      </c>
      <c r="K103" s="17">
        <v>0</v>
      </c>
      <c r="L103" s="17">
        <v>0</v>
      </c>
      <c r="M103" s="11" t="s">
        <v>33</v>
      </c>
    </row>
    <row r="104" spans="1:13" ht="21" customHeight="1" x14ac:dyDescent="0.2">
      <c r="A104" s="57">
        <v>90</v>
      </c>
      <c r="B104" s="6" t="s">
        <v>12</v>
      </c>
      <c r="C104" s="10">
        <f t="shared" si="39"/>
        <v>402339.84935000003</v>
      </c>
      <c r="D104" s="17">
        <v>26650.00547</v>
      </c>
      <c r="E104" s="17">
        <v>36242.280830000003</v>
      </c>
      <c r="F104" s="17">
        <v>40687.083630000001</v>
      </c>
      <c r="G104" s="17">
        <v>58910.85716</v>
      </c>
      <c r="H104" s="17">
        <v>59856.959020000002</v>
      </c>
      <c r="I104" s="60"/>
      <c r="J104" s="17">
        <v>79992.663239999994</v>
      </c>
      <c r="K104" s="17">
        <v>95000</v>
      </c>
      <c r="L104" s="17">
        <v>5000</v>
      </c>
      <c r="M104" s="11" t="s">
        <v>33</v>
      </c>
    </row>
    <row r="105" spans="1:13" ht="21" customHeight="1" x14ac:dyDescent="0.2">
      <c r="A105" s="57">
        <v>91</v>
      </c>
      <c r="B105" s="6" t="s">
        <v>11</v>
      </c>
      <c r="C105" s="10">
        <f t="shared" si="39"/>
        <v>0</v>
      </c>
      <c r="D105" s="17">
        <v>0</v>
      </c>
      <c r="E105" s="17">
        <v>0</v>
      </c>
      <c r="F105" s="17">
        <v>0</v>
      </c>
      <c r="G105" s="17">
        <v>0</v>
      </c>
      <c r="H105" s="17">
        <v>0</v>
      </c>
      <c r="I105" s="24"/>
      <c r="J105" s="17">
        <v>0</v>
      </c>
      <c r="K105" s="17">
        <v>0</v>
      </c>
      <c r="L105" s="17">
        <v>0</v>
      </c>
      <c r="M105" s="11" t="s">
        <v>33</v>
      </c>
    </row>
    <row r="106" spans="1:13" ht="53.25" customHeight="1" x14ac:dyDescent="0.2">
      <c r="A106" s="57">
        <v>92</v>
      </c>
      <c r="B106" s="26" t="s">
        <v>54</v>
      </c>
      <c r="C106" s="10">
        <f t="shared" si="39"/>
        <v>2675.15</v>
      </c>
      <c r="D106" s="15">
        <f t="shared" ref="D106:G106" si="58">D107+D108+D109+D110</f>
        <v>198</v>
      </c>
      <c r="E106" s="15">
        <f t="shared" si="58"/>
        <v>0</v>
      </c>
      <c r="F106" s="15">
        <f t="shared" si="58"/>
        <v>381.15</v>
      </c>
      <c r="G106" s="15">
        <f t="shared" si="58"/>
        <v>70</v>
      </c>
      <c r="H106" s="15">
        <f>H107+H108+H109+H110</f>
        <v>0</v>
      </c>
      <c r="I106" s="24"/>
      <c r="J106" s="15">
        <f>J107+J108+J109+J110</f>
        <v>1826</v>
      </c>
      <c r="K106" s="15">
        <f>K107+K108+K109+K110</f>
        <v>100</v>
      </c>
      <c r="L106" s="15">
        <f>L107+L108+L109+L110</f>
        <v>100</v>
      </c>
      <c r="M106" s="11">
        <v>15</v>
      </c>
    </row>
    <row r="107" spans="1:13" ht="23.25" customHeight="1" x14ac:dyDescent="0.2">
      <c r="A107" s="57">
        <v>93</v>
      </c>
      <c r="B107" s="26" t="s">
        <v>10</v>
      </c>
      <c r="C107" s="10">
        <f t="shared" si="39"/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26"/>
      <c r="J107" s="16">
        <v>0</v>
      </c>
      <c r="K107" s="16">
        <v>0</v>
      </c>
      <c r="L107" s="16">
        <v>0</v>
      </c>
      <c r="M107" s="11" t="s">
        <v>33</v>
      </c>
    </row>
    <row r="108" spans="1:13" ht="23.25" customHeight="1" x14ac:dyDescent="0.2">
      <c r="A108" s="57">
        <v>94</v>
      </c>
      <c r="B108" s="26" t="s">
        <v>18</v>
      </c>
      <c r="C108" s="10">
        <f t="shared" si="39"/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26"/>
      <c r="J108" s="16">
        <v>0</v>
      </c>
      <c r="K108" s="16">
        <v>0</v>
      </c>
      <c r="L108" s="16">
        <v>0</v>
      </c>
      <c r="M108" s="11" t="s">
        <v>33</v>
      </c>
    </row>
    <row r="109" spans="1:13" ht="20.25" customHeight="1" x14ac:dyDescent="0.2">
      <c r="A109" s="57">
        <v>95</v>
      </c>
      <c r="B109" s="6" t="s">
        <v>12</v>
      </c>
      <c r="C109" s="10">
        <f t="shared" si="39"/>
        <v>2675.15</v>
      </c>
      <c r="D109" s="16">
        <v>198</v>
      </c>
      <c r="E109" s="16">
        <v>0</v>
      </c>
      <c r="F109" s="16">
        <v>381.15</v>
      </c>
      <c r="G109" s="16">
        <v>70</v>
      </c>
      <c r="H109" s="16">
        <v>0</v>
      </c>
      <c r="I109" s="26"/>
      <c r="J109" s="16">
        <v>1826</v>
      </c>
      <c r="K109" s="16">
        <v>100</v>
      </c>
      <c r="L109" s="16">
        <v>100</v>
      </c>
      <c r="M109" s="11" t="s">
        <v>33</v>
      </c>
    </row>
    <row r="110" spans="1:13" ht="20.25" customHeight="1" x14ac:dyDescent="0.2">
      <c r="A110" s="57">
        <v>96</v>
      </c>
      <c r="B110" s="6" t="s">
        <v>11</v>
      </c>
      <c r="C110" s="10">
        <f t="shared" si="39"/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26"/>
      <c r="J110" s="16">
        <v>0</v>
      </c>
      <c r="K110" s="16">
        <v>0</v>
      </c>
      <c r="L110" s="16">
        <v>0</v>
      </c>
      <c r="M110" s="11" t="s">
        <v>33</v>
      </c>
    </row>
    <row r="111" spans="1:13" ht="45" x14ac:dyDescent="0.2">
      <c r="A111" s="57">
        <v>97</v>
      </c>
      <c r="B111" s="6" t="s">
        <v>55</v>
      </c>
      <c r="C111" s="10">
        <f t="shared" si="39"/>
        <v>44323.252699999997</v>
      </c>
      <c r="D111" s="18">
        <f t="shared" ref="D111:G111" si="59">D112+D113+D114+D115</f>
        <v>2000</v>
      </c>
      <c r="E111" s="18">
        <f t="shared" si="59"/>
        <v>2807.79</v>
      </c>
      <c r="F111" s="18">
        <f t="shared" si="59"/>
        <v>7202.7489999999998</v>
      </c>
      <c r="G111" s="18">
        <f t="shared" si="59"/>
        <v>7001.7137000000002</v>
      </c>
      <c r="H111" s="18">
        <f>H112+H113+H114+H115</f>
        <v>8805</v>
      </c>
      <c r="I111" s="60"/>
      <c r="J111" s="18">
        <f>J112+J113+J114+J115</f>
        <v>1506</v>
      </c>
      <c r="K111" s="18">
        <f>K112+K113+K114+K115</f>
        <v>10000</v>
      </c>
      <c r="L111" s="18">
        <f>L112+L113+L114+L115</f>
        <v>5000</v>
      </c>
      <c r="M111" s="11">
        <v>16</v>
      </c>
    </row>
    <row r="112" spans="1:13" ht="21.75" customHeight="1" x14ac:dyDescent="0.2">
      <c r="A112" s="57">
        <v>98</v>
      </c>
      <c r="B112" s="26" t="s">
        <v>10</v>
      </c>
      <c r="C112" s="10">
        <f t="shared" si="39"/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60"/>
      <c r="J112" s="16">
        <v>0</v>
      </c>
      <c r="K112" s="16">
        <v>0</v>
      </c>
      <c r="L112" s="16">
        <v>0</v>
      </c>
      <c r="M112" s="11" t="s">
        <v>33</v>
      </c>
    </row>
    <row r="113" spans="1:13" ht="21" customHeight="1" x14ac:dyDescent="0.2">
      <c r="A113" s="57">
        <v>99</v>
      </c>
      <c r="B113" s="26" t="s">
        <v>18</v>
      </c>
      <c r="C113" s="10">
        <f t="shared" si="39"/>
        <v>0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60"/>
      <c r="J113" s="16">
        <v>0</v>
      </c>
      <c r="K113" s="16">
        <v>0</v>
      </c>
      <c r="L113" s="16">
        <v>0</v>
      </c>
      <c r="M113" s="11" t="s">
        <v>33</v>
      </c>
    </row>
    <row r="114" spans="1:13" ht="18.75" customHeight="1" x14ac:dyDescent="0.2">
      <c r="A114" s="57">
        <v>100</v>
      </c>
      <c r="B114" s="6" t="s">
        <v>12</v>
      </c>
      <c r="C114" s="10">
        <f t="shared" si="39"/>
        <v>44323.252699999997</v>
      </c>
      <c r="D114" s="16">
        <v>2000</v>
      </c>
      <c r="E114" s="16">
        <v>2807.79</v>
      </c>
      <c r="F114" s="16">
        <v>7202.7489999999998</v>
      </c>
      <c r="G114" s="16">
        <v>7001.7137000000002</v>
      </c>
      <c r="H114" s="16">
        <v>8805</v>
      </c>
      <c r="I114" s="60"/>
      <c r="J114" s="16">
        <v>1506</v>
      </c>
      <c r="K114" s="16">
        <v>10000</v>
      </c>
      <c r="L114" s="16">
        <v>5000</v>
      </c>
      <c r="M114" s="11" t="s">
        <v>33</v>
      </c>
    </row>
    <row r="115" spans="1:13" ht="18.75" customHeight="1" x14ac:dyDescent="0.2">
      <c r="A115" s="57">
        <v>101</v>
      </c>
      <c r="B115" s="6" t="s">
        <v>11</v>
      </c>
      <c r="C115" s="10">
        <f t="shared" si="39"/>
        <v>0</v>
      </c>
      <c r="D115" s="16">
        <v>0</v>
      </c>
      <c r="E115" s="16">
        <v>0</v>
      </c>
      <c r="F115" s="16">
        <v>0</v>
      </c>
      <c r="G115" s="16">
        <v>0</v>
      </c>
      <c r="H115" s="16">
        <v>0</v>
      </c>
      <c r="I115" s="24"/>
      <c r="J115" s="16">
        <v>0</v>
      </c>
      <c r="K115" s="16">
        <v>0</v>
      </c>
      <c r="L115" s="16">
        <v>0</v>
      </c>
      <c r="M115" s="11" t="s">
        <v>33</v>
      </c>
    </row>
    <row r="116" spans="1:13" ht="36" customHeight="1" x14ac:dyDescent="0.2">
      <c r="A116" s="57">
        <v>102</v>
      </c>
      <c r="B116" s="13" t="s">
        <v>56</v>
      </c>
      <c r="C116" s="10">
        <f t="shared" si="39"/>
        <v>49759.085939999997</v>
      </c>
      <c r="D116" s="21">
        <f t="shared" ref="D116:H116" si="60">SUM(D117:D119)</f>
        <v>8816.6109400000005</v>
      </c>
      <c r="E116" s="21">
        <f t="shared" si="60"/>
        <v>10169.35</v>
      </c>
      <c r="F116" s="21">
        <f t="shared" si="60"/>
        <v>2299.9749999999999</v>
      </c>
      <c r="G116" s="21">
        <f t="shared" si="60"/>
        <v>5371.05</v>
      </c>
      <c r="H116" s="21">
        <f t="shared" si="60"/>
        <v>19830.099999999999</v>
      </c>
      <c r="I116" s="14"/>
      <c r="J116" s="21">
        <f t="shared" ref="J116:L116" si="61">SUM(J117:J119)</f>
        <v>3272</v>
      </c>
      <c r="K116" s="21">
        <f t="shared" ref="K116" si="62">SUM(K117:K119)</f>
        <v>0</v>
      </c>
      <c r="L116" s="21">
        <f t="shared" si="61"/>
        <v>0</v>
      </c>
      <c r="M116" s="12">
        <v>17</v>
      </c>
    </row>
    <row r="117" spans="1:13" ht="18" customHeight="1" x14ac:dyDescent="0.2">
      <c r="A117" s="57">
        <v>103</v>
      </c>
      <c r="B117" s="26" t="s">
        <v>10</v>
      </c>
      <c r="C117" s="10">
        <f t="shared" si="39"/>
        <v>0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24"/>
      <c r="J117" s="16">
        <v>0</v>
      </c>
      <c r="K117" s="16">
        <v>0</v>
      </c>
      <c r="L117" s="16">
        <v>0</v>
      </c>
      <c r="M117" s="11" t="s">
        <v>33</v>
      </c>
    </row>
    <row r="118" spans="1:13" ht="21" customHeight="1" x14ac:dyDescent="0.2">
      <c r="A118" s="57">
        <v>104</v>
      </c>
      <c r="B118" s="26" t="s">
        <v>18</v>
      </c>
      <c r="C118" s="10">
        <f t="shared" si="39"/>
        <v>0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24"/>
      <c r="J118" s="16">
        <v>0</v>
      </c>
      <c r="K118" s="16">
        <v>0</v>
      </c>
      <c r="L118" s="16">
        <v>0</v>
      </c>
      <c r="M118" s="11" t="s">
        <v>33</v>
      </c>
    </row>
    <row r="119" spans="1:13" ht="21" customHeight="1" x14ac:dyDescent="0.2">
      <c r="A119" s="57">
        <v>105</v>
      </c>
      <c r="B119" s="6" t="s">
        <v>12</v>
      </c>
      <c r="C119" s="10">
        <f t="shared" si="39"/>
        <v>49759.085939999997</v>
      </c>
      <c r="D119" s="16">
        <v>8816.6109400000005</v>
      </c>
      <c r="E119" s="16">
        <v>10169.35</v>
      </c>
      <c r="F119" s="16">
        <v>2299.9749999999999</v>
      </c>
      <c r="G119" s="16">
        <v>5371.05</v>
      </c>
      <c r="H119" s="16">
        <v>19830.099999999999</v>
      </c>
      <c r="I119" s="26"/>
      <c r="J119" s="16">
        <v>3272</v>
      </c>
      <c r="K119" s="16">
        <v>0</v>
      </c>
      <c r="L119" s="16">
        <v>0</v>
      </c>
      <c r="M119" s="11" t="s">
        <v>33</v>
      </c>
    </row>
    <row r="120" spans="1:13" ht="21" customHeight="1" x14ac:dyDescent="0.2">
      <c r="A120" s="57">
        <v>106</v>
      </c>
      <c r="B120" s="6" t="s">
        <v>11</v>
      </c>
      <c r="C120" s="10">
        <f t="shared" si="39"/>
        <v>0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26"/>
      <c r="J120" s="16">
        <v>0</v>
      </c>
      <c r="K120" s="16">
        <v>0</v>
      </c>
      <c r="L120" s="16">
        <v>0</v>
      </c>
      <c r="M120" s="11" t="s">
        <v>33</v>
      </c>
    </row>
    <row r="121" spans="1:13" ht="36" customHeight="1" x14ac:dyDescent="0.2">
      <c r="A121" s="59">
        <v>102</v>
      </c>
      <c r="B121" s="13" t="s">
        <v>57</v>
      </c>
      <c r="C121" s="10">
        <f t="shared" ref="C121:C125" si="63">D121+E121+F121+G121+H121+J121+K121+L121</f>
        <v>14241</v>
      </c>
      <c r="D121" s="21">
        <f t="shared" ref="D121:H121" si="64">SUM(D122:D124)</f>
        <v>0</v>
      </c>
      <c r="E121" s="21">
        <f t="shared" si="64"/>
        <v>0</v>
      </c>
      <c r="F121" s="21">
        <f t="shared" si="64"/>
        <v>0</v>
      </c>
      <c r="G121" s="21">
        <f t="shared" si="64"/>
        <v>0</v>
      </c>
      <c r="H121" s="21">
        <f t="shared" si="64"/>
        <v>0</v>
      </c>
      <c r="I121" s="14"/>
      <c r="J121" s="21">
        <f t="shared" ref="J121:L121" si="65">SUM(J122:J124)</f>
        <v>3441</v>
      </c>
      <c r="K121" s="21">
        <f t="shared" si="65"/>
        <v>5400</v>
      </c>
      <c r="L121" s="21">
        <f t="shared" si="65"/>
        <v>5400</v>
      </c>
      <c r="M121" s="12">
        <v>17</v>
      </c>
    </row>
    <row r="122" spans="1:13" ht="18" customHeight="1" x14ac:dyDescent="0.2">
      <c r="A122" s="59">
        <v>103</v>
      </c>
      <c r="B122" s="59" t="s">
        <v>10</v>
      </c>
      <c r="C122" s="10">
        <f t="shared" si="63"/>
        <v>0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58"/>
      <c r="J122" s="16">
        <v>0</v>
      </c>
      <c r="K122" s="16">
        <v>0</v>
      </c>
      <c r="L122" s="16">
        <v>0</v>
      </c>
      <c r="M122" s="11" t="s">
        <v>33</v>
      </c>
    </row>
    <row r="123" spans="1:13" ht="21" customHeight="1" x14ac:dyDescent="0.2">
      <c r="A123" s="59">
        <v>104</v>
      </c>
      <c r="B123" s="59" t="s">
        <v>18</v>
      </c>
      <c r="C123" s="10">
        <f t="shared" si="63"/>
        <v>0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58"/>
      <c r="J123" s="16">
        <v>0</v>
      </c>
      <c r="K123" s="16">
        <v>0</v>
      </c>
      <c r="L123" s="16">
        <v>0</v>
      </c>
      <c r="M123" s="11" t="s">
        <v>33</v>
      </c>
    </row>
    <row r="124" spans="1:13" ht="21" customHeight="1" x14ac:dyDescent="0.2">
      <c r="A124" s="59">
        <v>105</v>
      </c>
      <c r="B124" s="6" t="s">
        <v>12</v>
      </c>
      <c r="C124" s="10">
        <f t="shared" si="63"/>
        <v>14241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59"/>
      <c r="J124" s="16">
        <v>3441</v>
      </c>
      <c r="K124" s="16">
        <v>5400</v>
      </c>
      <c r="L124" s="16">
        <v>5400</v>
      </c>
      <c r="M124" s="11" t="s">
        <v>33</v>
      </c>
    </row>
    <row r="125" spans="1:13" ht="21" customHeight="1" x14ac:dyDescent="0.2">
      <c r="A125" s="59">
        <v>106</v>
      </c>
      <c r="B125" s="6" t="s">
        <v>11</v>
      </c>
      <c r="C125" s="10">
        <f t="shared" si="63"/>
        <v>0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59"/>
      <c r="J125" s="16">
        <v>0</v>
      </c>
      <c r="K125" s="16">
        <v>0</v>
      </c>
      <c r="L125" s="16">
        <v>0</v>
      </c>
      <c r="M125" s="11" t="s">
        <v>33</v>
      </c>
    </row>
    <row r="126" spans="1:13" ht="45" x14ac:dyDescent="0.2">
      <c r="A126" s="57">
        <v>107</v>
      </c>
      <c r="B126" s="6" t="s">
        <v>58</v>
      </c>
      <c r="C126" s="10">
        <f t="shared" si="39"/>
        <v>64404.254500000003</v>
      </c>
      <c r="D126" s="15">
        <f t="shared" ref="D126:G126" si="66">D127+D128+D129+D130</f>
        <v>0</v>
      </c>
      <c r="E126" s="15">
        <f t="shared" si="66"/>
        <v>3461.1635999999999</v>
      </c>
      <c r="F126" s="15">
        <f t="shared" si="66"/>
        <v>59943.090900000003</v>
      </c>
      <c r="G126" s="15">
        <f t="shared" si="66"/>
        <v>0</v>
      </c>
      <c r="H126" s="15">
        <f>H127+H128+H129+H130</f>
        <v>0</v>
      </c>
      <c r="I126" s="24"/>
      <c r="J126" s="15">
        <f>J127+J128+J129+J130</f>
        <v>0</v>
      </c>
      <c r="K126" s="15">
        <f>K127+K128+K129+K130</f>
        <v>0</v>
      </c>
      <c r="L126" s="15">
        <f>L127+L128+L129+L130</f>
        <v>1000</v>
      </c>
      <c r="M126" s="11">
        <v>13</v>
      </c>
    </row>
    <row r="127" spans="1:13" ht="24.75" customHeight="1" x14ac:dyDescent="0.2">
      <c r="A127" s="57">
        <v>108</v>
      </c>
      <c r="B127" s="26" t="s">
        <v>10</v>
      </c>
      <c r="C127" s="10">
        <f t="shared" si="39"/>
        <v>0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24"/>
      <c r="J127" s="16">
        <v>0</v>
      </c>
      <c r="K127" s="16">
        <v>0</v>
      </c>
      <c r="L127" s="16">
        <v>0</v>
      </c>
      <c r="M127" s="11" t="s">
        <v>33</v>
      </c>
    </row>
    <row r="128" spans="1:13" ht="21.75" customHeight="1" x14ac:dyDescent="0.2">
      <c r="A128" s="57">
        <v>109</v>
      </c>
      <c r="B128" s="26" t="s">
        <v>18</v>
      </c>
      <c r="C128" s="10">
        <f t="shared" si="39"/>
        <v>0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24"/>
      <c r="J128" s="16">
        <v>0</v>
      </c>
      <c r="K128" s="16">
        <v>0</v>
      </c>
      <c r="L128" s="16">
        <v>0</v>
      </c>
      <c r="M128" s="11" t="s">
        <v>33</v>
      </c>
    </row>
    <row r="129" spans="1:13" ht="27.75" customHeight="1" x14ac:dyDescent="0.2">
      <c r="A129" s="57">
        <v>110</v>
      </c>
      <c r="B129" s="6" t="s">
        <v>12</v>
      </c>
      <c r="C129" s="10">
        <f t="shared" si="39"/>
        <v>64404.254500000003</v>
      </c>
      <c r="D129" s="16">
        <v>0</v>
      </c>
      <c r="E129" s="16">
        <v>3461.1635999999999</v>
      </c>
      <c r="F129" s="16">
        <v>59943.090900000003</v>
      </c>
      <c r="G129" s="16">
        <v>0</v>
      </c>
      <c r="H129" s="16">
        <v>0</v>
      </c>
      <c r="I129" s="24"/>
      <c r="J129" s="16">
        <v>0</v>
      </c>
      <c r="K129" s="16">
        <v>0</v>
      </c>
      <c r="L129" s="16">
        <v>1000</v>
      </c>
      <c r="M129" s="11" t="s">
        <v>33</v>
      </c>
    </row>
    <row r="130" spans="1:13" ht="27.75" customHeight="1" x14ac:dyDescent="0.2">
      <c r="A130" s="57">
        <v>111</v>
      </c>
      <c r="B130" s="6" t="s">
        <v>11</v>
      </c>
      <c r="C130" s="10">
        <f t="shared" si="39"/>
        <v>0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24"/>
      <c r="J130" s="16">
        <v>0</v>
      </c>
      <c r="K130" s="16">
        <v>0</v>
      </c>
      <c r="L130" s="16">
        <v>0</v>
      </c>
      <c r="M130" s="11" t="s">
        <v>33</v>
      </c>
    </row>
    <row r="131" spans="1:13" ht="39.75" customHeight="1" x14ac:dyDescent="0.2">
      <c r="A131" s="57">
        <v>112</v>
      </c>
      <c r="B131" s="7" t="s">
        <v>59</v>
      </c>
      <c r="C131" s="10">
        <f t="shared" si="39"/>
        <v>132502.73065000001</v>
      </c>
      <c r="D131" s="15">
        <f t="shared" ref="D131:H131" si="67">SUM(D132:D134)</f>
        <v>104269.70775</v>
      </c>
      <c r="E131" s="15">
        <f>SUM(E132:E134)</f>
        <v>28233.022900000004</v>
      </c>
      <c r="F131" s="15">
        <f t="shared" si="67"/>
        <v>0</v>
      </c>
      <c r="G131" s="15">
        <f t="shared" si="67"/>
        <v>0</v>
      </c>
      <c r="H131" s="15">
        <f t="shared" si="67"/>
        <v>0</v>
      </c>
      <c r="I131" s="60"/>
      <c r="J131" s="15">
        <f t="shared" ref="J131:L131" si="68">SUM(J132:J134)</f>
        <v>0</v>
      </c>
      <c r="K131" s="15">
        <f t="shared" ref="K131" si="69">SUM(K132:K134)</f>
        <v>0</v>
      </c>
      <c r="L131" s="15">
        <f t="shared" si="68"/>
        <v>0</v>
      </c>
      <c r="M131" s="11">
        <v>13</v>
      </c>
    </row>
    <row r="132" spans="1:13" ht="19.5" customHeight="1" x14ac:dyDescent="0.2">
      <c r="A132" s="57">
        <v>113</v>
      </c>
      <c r="B132" s="26" t="s">
        <v>10</v>
      </c>
      <c r="C132" s="10">
        <f t="shared" si="39"/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60"/>
      <c r="J132" s="16">
        <v>0</v>
      </c>
      <c r="K132" s="16">
        <v>0</v>
      </c>
      <c r="L132" s="16">
        <v>0</v>
      </c>
      <c r="M132" s="11" t="s">
        <v>33</v>
      </c>
    </row>
    <row r="133" spans="1:13" ht="20.25" customHeight="1" x14ac:dyDescent="0.2">
      <c r="A133" s="57">
        <v>114</v>
      </c>
      <c r="B133" s="26" t="s">
        <v>18</v>
      </c>
      <c r="C133" s="10">
        <f t="shared" si="39"/>
        <v>118011.94099999999</v>
      </c>
      <c r="D133" s="16">
        <v>96414.324999999997</v>
      </c>
      <c r="E133" s="16">
        <v>21597.616000000002</v>
      </c>
      <c r="F133" s="16">
        <v>0</v>
      </c>
      <c r="G133" s="16">
        <v>0</v>
      </c>
      <c r="H133" s="16">
        <v>0</v>
      </c>
      <c r="I133" s="60"/>
      <c r="J133" s="16">
        <v>0</v>
      </c>
      <c r="K133" s="16">
        <v>0</v>
      </c>
      <c r="L133" s="16">
        <v>0</v>
      </c>
      <c r="M133" s="11" t="s">
        <v>33</v>
      </c>
    </row>
    <row r="134" spans="1:13" ht="22.5" customHeight="1" x14ac:dyDescent="0.2">
      <c r="A134" s="57">
        <v>115</v>
      </c>
      <c r="B134" s="6" t="s">
        <v>12</v>
      </c>
      <c r="C134" s="10">
        <f t="shared" si="39"/>
        <v>14490.789649999999</v>
      </c>
      <c r="D134" s="16">
        <v>7855.3827499999998</v>
      </c>
      <c r="E134" s="16">
        <v>6635.4069</v>
      </c>
      <c r="F134" s="16">
        <v>0</v>
      </c>
      <c r="G134" s="16">
        <v>0</v>
      </c>
      <c r="H134" s="16">
        <v>0</v>
      </c>
      <c r="I134" s="60"/>
      <c r="J134" s="16">
        <v>0</v>
      </c>
      <c r="K134" s="16">
        <v>0</v>
      </c>
      <c r="L134" s="16">
        <v>0</v>
      </c>
      <c r="M134" s="11" t="s">
        <v>33</v>
      </c>
    </row>
    <row r="135" spans="1:13" ht="22.5" customHeight="1" x14ac:dyDescent="0.2">
      <c r="A135" s="57">
        <v>116</v>
      </c>
      <c r="B135" s="6" t="s">
        <v>11</v>
      </c>
      <c r="C135" s="10">
        <f t="shared" si="39"/>
        <v>0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24"/>
      <c r="J135" s="16">
        <v>0</v>
      </c>
      <c r="K135" s="16">
        <v>0</v>
      </c>
      <c r="L135" s="16">
        <v>0</v>
      </c>
      <c r="M135" s="11" t="s">
        <v>33</v>
      </c>
    </row>
    <row r="136" spans="1:13" ht="42" customHeight="1" x14ac:dyDescent="0.2">
      <c r="A136" s="57">
        <v>117</v>
      </c>
      <c r="B136" s="7" t="s">
        <v>60</v>
      </c>
      <c r="C136" s="10">
        <f t="shared" si="39"/>
        <v>112124.83330000001</v>
      </c>
      <c r="D136" s="15">
        <f>SUM(D137:D139)</f>
        <v>350.69053000000002</v>
      </c>
      <c r="E136" s="15">
        <f t="shared" ref="E136" si="70">SUM(E137:E139)</f>
        <v>111774.14277000001</v>
      </c>
      <c r="F136" s="15">
        <f t="shared" ref="F136:G136" si="71">F137+F138+F139+F146</f>
        <v>0</v>
      </c>
      <c r="G136" s="15">
        <f t="shared" si="71"/>
        <v>0</v>
      </c>
      <c r="H136" s="15">
        <f>H137+H138+H139+H146</f>
        <v>0</v>
      </c>
      <c r="I136" s="60"/>
      <c r="J136" s="15">
        <f>J137+J138+J139+J146</f>
        <v>0</v>
      </c>
      <c r="K136" s="15">
        <f>K137+K138+K139+K146</f>
        <v>0</v>
      </c>
      <c r="L136" s="15">
        <f>L137+L138+L139+L146</f>
        <v>0</v>
      </c>
      <c r="M136" s="11">
        <v>13</v>
      </c>
    </row>
    <row r="137" spans="1:13" ht="26.25" customHeight="1" x14ac:dyDescent="0.2">
      <c r="A137" s="57">
        <v>118</v>
      </c>
      <c r="B137" s="26" t="s">
        <v>10</v>
      </c>
      <c r="C137" s="10">
        <f t="shared" si="39"/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60"/>
      <c r="J137" s="16">
        <v>0</v>
      </c>
      <c r="K137" s="16">
        <v>0</v>
      </c>
      <c r="L137" s="16">
        <v>0</v>
      </c>
      <c r="M137" s="11" t="s">
        <v>33</v>
      </c>
    </row>
    <row r="138" spans="1:13" ht="27.75" customHeight="1" x14ac:dyDescent="0.2">
      <c r="A138" s="57">
        <v>119</v>
      </c>
      <c r="B138" s="26" t="s">
        <v>18</v>
      </c>
      <c r="C138" s="10">
        <f t="shared" si="39"/>
        <v>104864.156</v>
      </c>
      <c r="D138" s="16">
        <v>333.15600000000001</v>
      </c>
      <c r="E138" s="16">
        <v>104531</v>
      </c>
      <c r="F138" s="16">
        <v>0</v>
      </c>
      <c r="G138" s="16">
        <v>0</v>
      </c>
      <c r="H138" s="16">
        <v>0</v>
      </c>
      <c r="I138" s="60"/>
      <c r="J138" s="16">
        <v>0</v>
      </c>
      <c r="K138" s="16">
        <v>0</v>
      </c>
      <c r="L138" s="16">
        <v>0</v>
      </c>
      <c r="M138" s="11" t="s">
        <v>33</v>
      </c>
    </row>
    <row r="139" spans="1:13" ht="31.5" customHeight="1" x14ac:dyDescent="0.2">
      <c r="A139" s="57">
        <v>120</v>
      </c>
      <c r="B139" s="6" t="s">
        <v>12</v>
      </c>
      <c r="C139" s="10">
        <f t="shared" si="39"/>
        <v>7260.6773000000003</v>
      </c>
      <c r="D139" s="16">
        <v>17.53453</v>
      </c>
      <c r="E139" s="16">
        <v>7243.1427700000004</v>
      </c>
      <c r="F139" s="16">
        <v>0</v>
      </c>
      <c r="G139" s="16">
        <v>0</v>
      </c>
      <c r="H139" s="16">
        <v>0</v>
      </c>
      <c r="I139" s="60"/>
      <c r="J139" s="16">
        <v>0</v>
      </c>
      <c r="K139" s="16">
        <v>0</v>
      </c>
      <c r="L139" s="16">
        <v>0</v>
      </c>
      <c r="M139" s="11" t="s">
        <v>33</v>
      </c>
    </row>
    <row r="140" spans="1:13" ht="31.5" customHeight="1" x14ac:dyDescent="0.2">
      <c r="A140" s="57">
        <v>121</v>
      </c>
      <c r="B140" s="6" t="s">
        <v>11</v>
      </c>
      <c r="C140" s="10">
        <f t="shared" si="39"/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24"/>
      <c r="J140" s="16">
        <v>0</v>
      </c>
      <c r="K140" s="16">
        <v>0</v>
      </c>
      <c r="L140" s="16">
        <v>0</v>
      </c>
      <c r="M140" s="11" t="s">
        <v>33</v>
      </c>
    </row>
    <row r="141" spans="1:13" ht="42" customHeight="1" x14ac:dyDescent="0.2">
      <c r="A141" s="57">
        <v>122</v>
      </c>
      <c r="B141" s="7" t="s">
        <v>61</v>
      </c>
      <c r="C141" s="10">
        <f t="shared" si="39"/>
        <v>293140.23775999999</v>
      </c>
      <c r="D141" s="15">
        <f>SUM(D142:D144)</f>
        <v>0</v>
      </c>
      <c r="E141" s="15">
        <f t="shared" ref="E141" si="72">SUM(E142:E144)</f>
        <v>0</v>
      </c>
      <c r="F141" s="15">
        <f>F142+F143+F144+F146</f>
        <v>149753.64786</v>
      </c>
      <c r="G141" s="15">
        <f>G142+G143+G144+G146</f>
        <v>26351.809300000001</v>
      </c>
      <c r="H141" s="15">
        <f>H142+H143+H144+H146</f>
        <v>0</v>
      </c>
      <c r="I141" s="60"/>
      <c r="J141" s="15">
        <f>J142+J143+J144+J146</f>
        <v>117034.7806</v>
      </c>
      <c r="K141" s="15">
        <f>K142+K143+K144+K146</f>
        <v>0</v>
      </c>
      <c r="L141" s="15">
        <f>L142+L143+L144+L146</f>
        <v>0</v>
      </c>
      <c r="M141" s="11">
        <v>12</v>
      </c>
    </row>
    <row r="142" spans="1:13" ht="26.25" customHeight="1" x14ac:dyDescent="0.2">
      <c r="A142" s="57">
        <v>123</v>
      </c>
      <c r="B142" s="26" t="s">
        <v>10</v>
      </c>
      <c r="C142" s="10">
        <f t="shared" si="39"/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60"/>
      <c r="J142" s="16">
        <v>0</v>
      </c>
      <c r="K142" s="16">
        <v>0</v>
      </c>
      <c r="L142" s="16">
        <v>0</v>
      </c>
      <c r="M142" s="11" t="s">
        <v>33</v>
      </c>
    </row>
    <row r="143" spans="1:13" ht="27.75" customHeight="1" x14ac:dyDescent="0.2">
      <c r="A143" s="57">
        <v>124</v>
      </c>
      <c r="B143" s="26" t="s">
        <v>18</v>
      </c>
      <c r="C143" s="10">
        <f t="shared" si="39"/>
        <v>270013.71799999999</v>
      </c>
      <c r="D143" s="16">
        <v>0</v>
      </c>
      <c r="E143" s="16">
        <v>0</v>
      </c>
      <c r="F143" s="16">
        <v>136304.5</v>
      </c>
      <c r="G143" s="16">
        <v>25034.218000000001</v>
      </c>
      <c r="H143" s="16">
        <v>0</v>
      </c>
      <c r="I143" s="60"/>
      <c r="J143" s="16">
        <v>108675</v>
      </c>
      <c r="K143" s="16">
        <v>0</v>
      </c>
      <c r="L143" s="16">
        <v>0</v>
      </c>
      <c r="M143" s="11" t="s">
        <v>33</v>
      </c>
    </row>
    <row r="144" spans="1:13" ht="31.5" customHeight="1" x14ac:dyDescent="0.2">
      <c r="A144" s="57">
        <v>125</v>
      </c>
      <c r="B144" s="6" t="s">
        <v>36</v>
      </c>
      <c r="C144" s="10">
        <f t="shared" si="39"/>
        <v>23126.519759999999</v>
      </c>
      <c r="D144" s="16">
        <v>0</v>
      </c>
      <c r="E144" s="16">
        <v>0</v>
      </c>
      <c r="F144" s="16">
        <v>13449.147859999999</v>
      </c>
      <c r="G144" s="16">
        <v>1317.5913</v>
      </c>
      <c r="H144" s="16">
        <v>0</v>
      </c>
      <c r="I144" s="60"/>
      <c r="J144" s="16">
        <v>8359.7806</v>
      </c>
      <c r="K144" s="16">
        <v>0</v>
      </c>
      <c r="L144" s="16">
        <v>0</v>
      </c>
      <c r="M144" s="11" t="s">
        <v>33</v>
      </c>
    </row>
    <row r="145" spans="1:13" ht="19.5" customHeight="1" x14ac:dyDescent="0.2">
      <c r="A145" s="57">
        <v>126</v>
      </c>
      <c r="B145" s="6" t="s">
        <v>37</v>
      </c>
      <c r="C145" s="10">
        <f t="shared" si="39"/>
        <v>23126.519759999999</v>
      </c>
      <c r="D145" s="16">
        <v>0</v>
      </c>
      <c r="E145" s="16">
        <v>0</v>
      </c>
      <c r="F145" s="16">
        <v>13449.147859999999</v>
      </c>
      <c r="G145" s="16">
        <v>1317.5913</v>
      </c>
      <c r="H145" s="16">
        <v>0</v>
      </c>
      <c r="I145" s="44"/>
      <c r="J145" s="16">
        <v>8359.7806</v>
      </c>
      <c r="K145" s="16">
        <v>0</v>
      </c>
      <c r="L145" s="16">
        <v>0</v>
      </c>
      <c r="M145" s="11"/>
    </row>
    <row r="146" spans="1:13" ht="31.5" customHeight="1" x14ac:dyDescent="0.2">
      <c r="A146" s="57">
        <v>127</v>
      </c>
      <c r="B146" s="6" t="s">
        <v>11</v>
      </c>
      <c r="C146" s="10">
        <f t="shared" si="39"/>
        <v>0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24"/>
      <c r="J146" s="16">
        <v>0</v>
      </c>
      <c r="K146" s="16">
        <v>0</v>
      </c>
      <c r="L146" s="16">
        <v>0</v>
      </c>
      <c r="M146" s="11" t="s">
        <v>33</v>
      </c>
    </row>
    <row r="147" spans="1:13" ht="72" customHeight="1" x14ac:dyDescent="0.2">
      <c r="A147" s="57">
        <v>128</v>
      </c>
      <c r="B147" s="7" t="s">
        <v>62</v>
      </c>
      <c r="C147" s="10">
        <f t="shared" si="39"/>
        <v>342682.37504000001</v>
      </c>
      <c r="D147" s="15">
        <f>SUM(D148:D150)</f>
        <v>0</v>
      </c>
      <c r="E147" s="15">
        <f t="shared" ref="E147" si="73">SUM(E148:E150)</f>
        <v>0</v>
      </c>
      <c r="F147" s="15">
        <f>F148+F149+F150+F168</f>
        <v>0</v>
      </c>
      <c r="G147" s="15">
        <f>G148+G149+G150+G168</f>
        <v>84277.167600000001</v>
      </c>
      <c r="H147" s="15">
        <f>H148+H149+H150+H168</f>
        <v>238213.21794</v>
      </c>
      <c r="I147" s="60"/>
      <c r="J147" s="15">
        <f>J148+J149+J150+J168</f>
        <v>20191.9895</v>
      </c>
      <c r="K147" s="15">
        <f>K148+K149+K150+K168</f>
        <v>0</v>
      </c>
      <c r="L147" s="15">
        <f>L148+L149+L150+L168</f>
        <v>0</v>
      </c>
      <c r="M147" s="11">
        <v>13</v>
      </c>
    </row>
    <row r="148" spans="1:13" ht="26.25" customHeight="1" x14ac:dyDescent="0.2">
      <c r="A148" s="57">
        <v>129</v>
      </c>
      <c r="B148" s="37" t="s">
        <v>10</v>
      </c>
      <c r="C148" s="10">
        <f t="shared" si="39"/>
        <v>0</v>
      </c>
      <c r="D148" s="16">
        <v>0</v>
      </c>
      <c r="E148" s="16">
        <v>0</v>
      </c>
      <c r="F148" s="16">
        <v>0</v>
      </c>
      <c r="G148" s="16">
        <v>0</v>
      </c>
      <c r="H148" s="16">
        <v>0</v>
      </c>
      <c r="I148" s="60"/>
      <c r="J148" s="16">
        <v>0</v>
      </c>
      <c r="K148" s="16">
        <v>0</v>
      </c>
      <c r="L148" s="16">
        <v>0</v>
      </c>
      <c r="M148" s="11" t="s">
        <v>33</v>
      </c>
    </row>
    <row r="149" spans="1:13" ht="27.75" customHeight="1" x14ac:dyDescent="0.2">
      <c r="A149" s="57">
        <v>130</v>
      </c>
      <c r="B149" s="37" t="s">
        <v>18</v>
      </c>
      <c r="C149" s="10">
        <f t="shared" ref="C149:C158" si="74">D149+E149+F149+G149+H149+J149+K149+L149</f>
        <v>306832.80221999995</v>
      </c>
      <c r="D149" s="16">
        <v>0</v>
      </c>
      <c r="E149" s="16">
        <v>0</v>
      </c>
      <c r="F149" s="16">
        <v>0</v>
      </c>
      <c r="G149" s="16">
        <v>71800.182000000001</v>
      </c>
      <c r="H149" s="16">
        <v>220623.67884000001</v>
      </c>
      <c r="I149" s="60"/>
      <c r="J149" s="16">
        <v>14408.94138</v>
      </c>
      <c r="K149" s="16">
        <v>0</v>
      </c>
      <c r="L149" s="16">
        <v>0</v>
      </c>
      <c r="M149" s="11" t="s">
        <v>33</v>
      </c>
    </row>
    <row r="150" spans="1:13" ht="31.5" customHeight="1" x14ac:dyDescent="0.2">
      <c r="A150" s="57">
        <v>131</v>
      </c>
      <c r="B150" s="6" t="s">
        <v>36</v>
      </c>
      <c r="C150" s="10">
        <f t="shared" si="74"/>
        <v>35849.572820000001</v>
      </c>
      <c r="D150" s="16">
        <v>0</v>
      </c>
      <c r="E150" s="16">
        <v>0</v>
      </c>
      <c r="F150" s="16">
        <v>0</v>
      </c>
      <c r="G150" s="16">
        <v>12476.9856</v>
      </c>
      <c r="H150" s="16">
        <v>17589.539100000002</v>
      </c>
      <c r="I150" s="60"/>
      <c r="J150" s="16">
        <v>5783.0481200000004</v>
      </c>
      <c r="K150" s="16">
        <v>0</v>
      </c>
      <c r="L150" s="16">
        <v>0</v>
      </c>
      <c r="M150" s="11" t="s">
        <v>33</v>
      </c>
    </row>
    <row r="151" spans="1:13" ht="20.25" customHeight="1" x14ac:dyDescent="0.2">
      <c r="A151" s="57">
        <v>132</v>
      </c>
      <c r="B151" s="6" t="s">
        <v>37</v>
      </c>
      <c r="C151" s="10">
        <f t="shared" si="74"/>
        <v>11612.232400000001</v>
      </c>
      <c r="D151" s="16">
        <v>0</v>
      </c>
      <c r="E151" s="16">
        <v>0</v>
      </c>
      <c r="F151" s="16">
        <v>0</v>
      </c>
      <c r="G151" s="16">
        <v>3778.9569999999999</v>
      </c>
      <c r="H151" s="16">
        <v>7833.2754000000004</v>
      </c>
      <c r="I151" s="44"/>
      <c r="J151" s="16">
        <v>0</v>
      </c>
      <c r="K151" s="16">
        <v>0</v>
      </c>
      <c r="L151" s="16">
        <v>0</v>
      </c>
      <c r="M151" s="11"/>
    </row>
    <row r="152" spans="1:13" ht="31.5" customHeight="1" x14ac:dyDescent="0.2">
      <c r="A152" s="57">
        <v>133</v>
      </c>
      <c r="B152" s="6" t="s">
        <v>11</v>
      </c>
      <c r="C152" s="10">
        <f t="shared" si="74"/>
        <v>0</v>
      </c>
      <c r="D152" s="16">
        <v>0</v>
      </c>
      <c r="E152" s="16">
        <v>0</v>
      </c>
      <c r="F152" s="16">
        <v>0</v>
      </c>
      <c r="G152" s="16">
        <v>0</v>
      </c>
      <c r="H152" s="16">
        <v>0</v>
      </c>
      <c r="I152" s="39"/>
      <c r="J152" s="16">
        <v>0</v>
      </c>
      <c r="K152" s="16">
        <v>0</v>
      </c>
      <c r="L152" s="16">
        <v>0</v>
      </c>
      <c r="M152" s="11" t="s">
        <v>33</v>
      </c>
    </row>
    <row r="153" spans="1:13" ht="72" customHeight="1" x14ac:dyDescent="0.2">
      <c r="A153" s="57">
        <v>134</v>
      </c>
      <c r="B153" s="7" t="s">
        <v>63</v>
      </c>
      <c r="C153" s="10">
        <f t="shared" si="74"/>
        <v>91653.602539999993</v>
      </c>
      <c r="D153" s="15">
        <f>SUM(D154:D156)</f>
        <v>0</v>
      </c>
      <c r="E153" s="15">
        <f t="shared" ref="E153" si="75">SUM(E154:E156)</f>
        <v>0</v>
      </c>
      <c r="F153" s="15">
        <f>F158+F156+F155+F154</f>
        <v>0</v>
      </c>
      <c r="G153" s="15">
        <f>G158+G156+G155+G154</f>
        <v>69960.6829</v>
      </c>
      <c r="H153" s="15">
        <f>H158+H156+H155+H154</f>
        <v>21692.91964</v>
      </c>
      <c r="I153" s="60"/>
      <c r="J153" s="15">
        <f>J158+J156+J155+J154</f>
        <v>0</v>
      </c>
      <c r="K153" s="15">
        <f>K158+K156+K155+K154</f>
        <v>0</v>
      </c>
      <c r="L153" s="15">
        <f>L158+L156+L155+L154</f>
        <v>0</v>
      </c>
      <c r="M153" s="11">
        <v>13</v>
      </c>
    </row>
    <row r="154" spans="1:13" ht="26.25" customHeight="1" x14ac:dyDescent="0.2">
      <c r="A154" s="57">
        <v>135</v>
      </c>
      <c r="B154" s="40" t="s">
        <v>10</v>
      </c>
      <c r="C154" s="10">
        <f t="shared" si="74"/>
        <v>0</v>
      </c>
      <c r="D154" s="16">
        <v>0</v>
      </c>
      <c r="E154" s="16">
        <v>0</v>
      </c>
      <c r="F154" s="16">
        <v>0</v>
      </c>
      <c r="G154" s="16">
        <v>0</v>
      </c>
      <c r="H154" s="16">
        <v>0</v>
      </c>
      <c r="I154" s="60"/>
      <c r="J154" s="16">
        <v>0</v>
      </c>
      <c r="K154" s="16">
        <v>0</v>
      </c>
      <c r="L154" s="16">
        <v>0</v>
      </c>
      <c r="M154" s="11" t="s">
        <v>33</v>
      </c>
    </row>
    <row r="155" spans="1:13" ht="27.75" customHeight="1" x14ac:dyDescent="0.2">
      <c r="A155" s="57">
        <v>136</v>
      </c>
      <c r="B155" s="40" t="s">
        <v>18</v>
      </c>
      <c r="C155" s="10">
        <f t="shared" si="74"/>
        <v>87380.819640000002</v>
      </c>
      <c r="D155" s="16">
        <v>0</v>
      </c>
      <c r="E155" s="16">
        <v>0</v>
      </c>
      <c r="F155" s="16">
        <v>0</v>
      </c>
      <c r="G155" s="16">
        <v>65687.899999999994</v>
      </c>
      <c r="H155" s="16">
        <v>21692.91964</v>
      </c>
      <c r="I155" s="60"/>
      <c r="J155" s="16">
        <v>0</v>
      </c>
      <c r="K155" s="16">
        <v>0</v>
      </c>
      <c r="L155" s="16">
        <v>0</v>
      </c>
      <c r="M155" s="11" t="s">
        <v>33</v>
      </c>
    </row>
    <row r="156" spans="1:13" ht="31.5" customHeight="1" x14ac:dyDescent="0.2">
      <c r="A156" s="57">
        <v>137</v>
      </c>
      <c r="B156" s="6" t="s">
        <v>36</v>
      </c>
      <c r="C156" s="10">
        <f t="shared" si="74"/>
        <v>4272.7829000000002</v>
      </c>
      <c r="D156" s="16">
        <v>0</v>
      </c>
      <c r="E156" s="16">
        <v>0</v>
      </c>
      <c r="F156" s="16">
        <v>0</v>
      </c>
      <c r="G156" s="16">
        <v>4272.7829000000002</v>
      </c>
      <c r="H156" s="16">
        <v>0</v>
      </c>
      <c r="I156" s="60"/>
      <c r="J156" s="16">
        <v>0</v>
      </c>
      <c r="K156" s="16">
        <v>0</v>
      </c>
      <c r="L156" s="16">
        <v>0</v>
      </c>
      <c r="M156" s="11" t="s">
        <v>33</v>
      </c>
    </row>
    <row r="157" spans="1:13" ht="17.25" customHeight="1" x14ac:dyDescent="0.2">
      <c r="A157" s="57">
        <v>138</v>
      </c>
      <c r="B157" s="6" t="s">
        <v>37</v>
      </c>
      <c r="C157" s="10">
        <f t="shared" si="74"/>
        <v>3506.63</v>
      </c>
      <c r="D157" s="16">
        <v>0</v>
      </c>
      <c r="E157" s="16">
        <v>0</v>
      </c>
      <c r="F157" s="16">
        <v>0</v>
      </c>
      <c r="G157" s="16">
        <v>3506.63</v>
      </c>
      <c r="H157" s="16">
        <v>0</v>
      </c>
      <c r="I157" s="44"/>
      <c r="J157" s="16">
        <v>0</v>
      </c>
      <c r="K157" s="16">
        <v>0</v>
      </c>
      <c r="L157" s="16">
        <v>0</v>
      </c>
      <c r="M157" s="11"/>
    </row>
    <row r="158" spans="1:13" ht="31.5" customHeight="1" x14ac:dyDescent="0.2">
      <c r="A158" s="57">
        <v>139</v>
      </c>
      <c r="B158" s="6" t="s">
        <v>11</v>
      </c>
      <c r="C158" s="10">
        <f t="shared" si="74"/>
        <v>0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39"/>
      <c r="J158" s="16">
        <v>0</v>
      </c>
      <c r="K158" s="16">
        <v>0</v>
      </c>
      <c r="L158" s="16">
        <v>0</v>
      </c>
      <c r="M158" s="11" t="s">
        <v>33</v>
      </c>
    </row>
    <row r="159" spans="1:13" ht="39.75" customHeight="1" x14ac:dyDescent="0.2">
      <c r="A159" s="57">
        <v>140</v>
      </c>
      <c r="B159" s="69" t="s">
        <v>46</v>
      </c>
      <c r="C159" s="70"/>
      <c r="D159" s="70"/>
      <c r="E159" s="70"/>
      <c r="F159" s="70"/>
      <c r="G159" s="70"/>
      <c r="H159" s="70"/>
      <c r="I159" s="70"/>
      <c r="J159" s="72"/>
      <c r="K159" s="54"/>
      <c r="L159" s="49"/>
      <c r="M159" s="11"/>
    </row>
    <row r="160" spans="1:13" ht="23.25" customHeight="1" x14ac:dyDescent="0.2">
      <c r="A160" s="57">
        <v>141</v>
      </c>
      <c r="B160" s="6" t="s">
        <v>19</v>
      </c>
      <c r="C160" s="10">
        <f t="shared" ref="C160:C190" si="76">D160+E160+F160+G160+H160+J160+K160+L160</f>
        <v>7894.1269499999999</v>
      </c>
      <c r="D160" s="15">
        <f t="shared" ref="D160:H160" si="77">D161+D162+D163</f>
        <v>49.994999999999997</v>
      </c>
      <c r="E160" s="15">
        <f t="shared" si="77"/>
        <v>0</v>
      </c>
      <c r="F160" s="15">
        <f t="shared" si="77"/>
        <v>50</v>
      </c>
      <c r="G160" s="15">
        <f t="shared" si="77"/>
        <v>1198.1333099999999</v>
      </c>
      <c r="H160" s="15">
        <f t="shared" si="77"/>
        <v>1795.99864</v>
      </c>
      <c r="I160" s="30"/>
      <c r="J160" s="15">
        <f t="shared" ref="J160:L160" si="78">J161+J162+J163</f>
        <v>2100</v>
      </c>
      <c r="K160" s="15">
        <f t="shared" ref="K160" si="79">K161+K162+K163</f>
        <v>2100</v>
      </c>
      <c r="L160" s="15">
        <f t="shared" si="78"/>
        <v>600</v>
      </c>
      <c r="M160" s="11" t="s">
        <v>33</v>
      </c>
    </row>
    <row r="161" spans="1:13" ht="26.25" customHeight="1" x14ac:dyDescent="0.2">
      <c r="A161" s="57">
        <v>142</v>
      </c>
      <c r="B161" s="6" t="s">
        <v>10</v>
      </c>
      <c r="C161" s="10">
        <f t="shared" si="76"/>
        <v>0</v>
      </c>
      <c r="D161" s="15">
        <v>0</v>
      </c>
      <c r="E161" s="15">
        <v>0</v>
      </c>
      <c r="F161" s="15">
        <v>0</v>
      </c>
      <c r="G161" s="15">
        <v>0</v>
      </c>
      <c r="H161" s="15">
        <v>0</v>
      </c>
      <c r="I161" s="30"/>
      <c r="J161" s="15">
        <v>0</v>
      </c>
      <c r="K161" s="15">
        <v>0</v>
      </c>
      <c r="L161" s="15">
        <v>0</v>
      </c>
      <c r="M161" s="11" t="s">
        <v>33</v>
      </c>
    </row>
    <row r="162" spans="1:13" ht="22.5" customHeight="1" x14ac:dyDescent="0.2">
      <c r="A162" s="57">
        <v>143</v>
      </c>
      <c r="B162" s="6" t="s">
        <v>18</v>
      </c>
      <c r="C162" s="10">
        <f t="shared" si="76"/>
        <v>0</v>
      </c>
      <c r="D162" s="15">
        <v>0</v>
      </c>
      <c r="E162" s="15">
        <v>0</v>
      </c>
      <c r="F162" s="15">
        <v>0</v>
      </c>
      <c r="G162" s="15">
        <v>0</v>
      </c>
      <c r="H162" s="15">
        <v>0</v>
      </c>
      <c r="I162" s="30"/>
      <c r="J162" s="15">
        <v>0</v>
      </c>
      <c r="K162" s="15">
        <v>0</v>
      </c>
      <c r="L162" s="15">
        <v>0</v>
      </c>
      <c r="M162" s="11" t="s">
        <v>33</v>
      </c>
    </row>
    <row r="163" spans="1:13" ht="29.25" customHeight="1" x14ac:dyDescent="0.2">
      <c r="A163" s="57">
        <v>144</v>
      </c>
      <c r="B163" s="6" t="s">
        <v>12</v>
      </c>
      <c r="C163" s="10">
        <f t="shared" si="76"/>
        <v>7894.1269499999999</v>
      </c>
      <c r="D163" s="15">
        <f t="shared" ref="D163:H163" si="80">D173</f>
        <v>49.994999999999997</v>
      </c>
      <c r="E163" s="15">
        <f t="shared" si="80"/>
        <v>0</v>
      </c>
      <c r="F163" s="15">
        <f t="shared" si="80"/>
        <v>50</v>
      </c>
      <c r="G163" s="15">
        <f t="shared" si="80"/>
        <v>1198.1333099999999</v>
      </c>
      <c r="H163" s="15">
        <f t="shared" si="80"/>
        <v>1795.99864</v>
      </c>
      <c r="I163" s="30"/>
      <c r="J163" s="15">
        <f t="shared" ref="J163:L163" si="81">J173</f>
        <v>2100</v>
      </c>
      <c r="K163" s="15">
        <f t="shared" ref="K163" si="82">K173</f>
        <v>2100</v>
      </c>
      <c r="L163" s="15">
        <f t="shared" si="81"/>
        <v>600</v>
      </c>
      <c r="M163" s="11" t="s">
        <v>33</v>
      </c>
    </row>
    <row r="164" spans="1:13" ht="29.25" customHeight="1" x14ac:dyDescent="0.2">
      <c r="A164" s="57">
        <v>145</v>
      </c>
      <c r="B164" s="6" t="s">
        <v>11</v>
      </c>
      <c r="C164" s="10">
        <f t="shared" si="76"/>
        <v>0</v>
      </c>
      <c r="D164" s="15">
        <v>0</v>
      </c>
      <c r="E164" s="15">
        <v>0</v>
      </c>
      <c r="F164" s="15">
        <v>0</v>
      </c>
      <c r="G164" s="15">
        <v>0</v>
      </c>
      <c r="H164" s="15">
        <v>0</v>
      </c>
      <c r="I164" s="30"/>
      <c r="J164" s="15">
        <v>0</v>
      </c>
      <c r="K164" s="15">
        <v>0</v>
      </c>
      <c r="L164" s="15">
        <v>0</v>
      </c>
      <c r="M164" s="11" t="s">
        <v>33</v>
      </c>
    </row>
    <row r="165" spans="1:13" ht="40.5" customHeight="1" x14ac:dyDescent="0.2">
      <c r="A165" s="57">
        <v>146</v>
      </c>
      <c r="B165" s="6" t="s">
        <v>20</v>
      </c>
      <c r="C165" s="10">
        <f t="shared" si="76"/>
        <v>0</v>
      </c>
      <c r="D165" s="15">
        <v>0</v>
      </c>
      <c r="E165" s="15">
        <v>0</v>
      </c>
      <c r="F165" s="15">
        <v>0</v>
      </c>
      <c r="G165" s="15">
        <v>0</v>
      </c>
      <c r="H165" s="15">
        <v>0</v>
      </c>
      <c r="I165" s="30"/>
      <c r="J165" s="15">
        <v>0</v>
      </c>
      <c r="K165" s="15">
        <v>0</v>
      </c>
      <c r="L165" s="15">
        <v>0</v>
      </c>
      <c r="M165" s="11" t="s">
        <v>33</v>
      </c>
    </row>
    <row r="166" spans="1:13" ht="18.75" customHeight="1" x14ac:dyDescent="0.2">
      <c r="A166" s="57">
        <v>147</v>
      </c>
      <c r="B166" s="6" t="s">
        <v>10</v>
      </c>
      <c r="C166" s="10">
        <f t="shared" si="76"/>
        <v>0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30"/>
      <c r="J166" s="16">
        <v>0</v>
      </c>
      <c r="K166" s="16">
        <v>0</v>
      </c>
      <c r="L166" s="16">
        <v>0</v>
      </c>
      <c r="M166" s="11" t="s">
        <v>33</v>
      </c>
    </row>
    <row r="167" spans="1:13" ht="29.25" customHeight="1" x14ac:dyDescent="0.2">
      <c r="A167" s="57">
        <v>148</v>
      </c>
      <c r="B167" s="6" t="s">
        <v>18</v>
      </c>
      <c r="C167" s="10">
        <f t="shared" si="76"/>
        <v>0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30"/>
      <c r="J167" s="16">
        <v>0</v>
      </c>
      <c r="K167" s="16">
        <v>0</v>
      </c>
      <c r="L167" s="16">
        <v>0</v>
      </c>
      <c r="M167" s="11" t="s">
        <v>33</v>
      </c>
    </row>
    <row r="168" spans="1:13" ht="18.75" customHeight="1" x14ac:dyDescent="0.2">
      <c r="A168" s="57">
        <v>149</v>
      </c>
      <c r="B168" s="6" t="s">
        <v>12</v>
      </c>
      <c r="C168" s="10">
        <f t="shared" si="76"/>
        <v>0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30"/>
      <c r="J168" s="16">
        <v>0</v>
      </c>
      <c r="K168" s="16">
        <v>0</v>
      </c>
      <c r="L168" s="16">
        <v>0</v>
      </c>
      <c r="M168" s="11" t="s">
        <v>33</v>
      </c>
    </row>
    <row r="169" spans="1:13" ht="18.75" customHeight="1" x14ac:dyDescent="0.2">
      <c r="A169" s="57">
        <v>150</v>
      </c>
      <c r="B169" s="6" t="s">
        <v>11</v>
      </c>
      <c r="C169" s="10">
        <f t="shared" si="76"/>
        <v>0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30"/>
      <c r="J169" s="16">
        <v>0</v>
      </c>
      <c r="K169" s="16">
        <v>0</v>
      </c>
      <c r="L169" s="16">
        <v>0</v>
      </c>
      <c r="M169" s="11" t="s">
        <v>33</v>
      </c>
    </row>
    <row r="170" spans="1:13" ht="24.75" customHeight="1" x14ac:dyDescent="0.2">
      <c r="A170" s="57">
        <v>151</v>
      </c>
      <c r="B170" s="6" t="s">
        <v>21</v>
      </c>
      <c r="C170" s="10">
        <f t="shared" si="76"/>
        <v>7894.1269499999999</v>
      </c>
      <c r="D170" s="16">
        <f t="shared" ref="D170:H170" si="83">SUM(D171:D173)</f>
        <v>49.994999999999997</v>
      </c>
      <c r="E170" s="16">
        <f t="shared" si="83"/>
        <v>0</v>
      </c>
      <c r="F170" s="16">
        <f t="shared" si="83"/>
        <v>50</v>
      </c>
      <c r="G170" s="16">
        <f t="shared" si="83"/>
        <v>1198.1333099999999</v>
      </c>
      <c r="H170" s="16">
        <f t="shared" si="83"/>
        <v>1795.99864</v>
      </c>
      <c r="I170" s="30"/>
      <c r="J170" s="16">
        <f t="shared" ref="J170:L170" si="84">SUM(J171:J173)</f>
        <v>2100</v>
      </c>
      <c r="K170" s="16">
        <f t="shared" ref="K170" si="85">SUM(K171:K173)</f>
        <v>2100</v>
      </c>
      <c r="L170" s="16">
        <f t="shared" si="84"/>
        <v>600</v>
      </c>
      <c r="M170" s="11" t="s">
        <v>33</v>
      </c>
    </row>
    <row r="171" spans="1:13" ht="27" customHeight="1" x14ac:dyDescent="0.2">
      <c r="A171" s="57">
        <v>152</v>
      </c>
      <c r="B171" s="6" t="s">
        <v>10</v>
      </c>
      <c r="C171" s="10">
        <f t="shared" si="76"/>
        <v>0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30"/>
      <c r="J171" s="16">
        <v>0</v>
      </c>
      <c r="K171" s="16">
        <v>0</v>
      </c>
      <c r="L171" s="16">
        <v>0</v>
      </c>
      <c r="M171" s="11" t="s">
        <v>33</v>
      </c>
    </row>
    <row r="172" spans="1:13" ht="27.75" customHeight="1" x14ac:dyDescent="0.2">
      <c r="A172" s="57">
        <v>153</v>
      </c>
      <c r="B172" s="6" t="s">
        <v>18</v>
      </c>
      <c r="C172" s="10">
        <f t="shared" si="76"/>
        <v>0</v>
      </c>
      <c r="D172" s="16">
        <v>0</v>
      </c>
      <c r="E172" s="16">
        <v>0</v>
      </c>
      <c r="F172" s="16">
        <v>0</v>
      </c>
      <c r="G172" s="16">
        <v>0</v>
      </c>
      <c r="H172" s="16">
        <v>0</v>
      </c>
      <c r="I172" s="30"/>
      <c r="J172" s="16">
        <v>0</v>
      </c>
      <c r="K172" s="16">
        <v>0</v>
      </c>
      <c r="L172" s="16">
        <v>0</v>
      </c>
      <c r="M172" s="11" t="s">
        <v>33</v>
      </c>
    </row>
    <row r="173" spans="1:13" ht="28.5" customHeight="1" x14ac:dyDescent="0.2">
      <c r="A173" s="57">
        <v>154</v>
      </c>
      <c r="B173" s="6" t="s">
        <v>12</v>
      </c>
      <c r="C173" s="10">
        <f t="shared" si="76"/>
        <v>7894.1269499999999</v>
      </c>
      <c r="D173" s="16">
        <f t="shared" ref="D173:H173" si="86">D179+D184+D189</f>
        <v>49.994999999999997</v>
      </c>
      <c r="E173" s="16">
        <f t="shared" si="86"/>
        <v>0</v>
      </c>
      <c r="F173" s="16">
        <f t="shared" si="86"/>
        <v>50</v>
      </c>
      <c r="G173" s="16">
        <f t="shared" si="86"/>
        <v>1198.1333099999999</v>
      </c>
      <c r="H173" s="16">
        <f t="shared" si="86"/>
        <v>1795.99864</v>
      </c>
      <c r="I173" s="30"/>
      <c r="J173" s="16">
        <f>J179+J184+J189</f>
        <v>2100</v>
      </c>
      <c r="K173" s="16">
        <f>K179+K184+K189</f>
        <v>2100</v>
      </c>
      <c r="L173" s="16">
        <f>L179+L184+L189</f>
        <v>600</v>
      </c>
      <c r="M173" s="11" t="s">
        <v>33</v>
      </c>
    </row>
    <row r="174" spans="1:13" ht="28.5" customHeight="1" x14ac:dyDescent="0.2">
      <c r="A174" s="57">
        <v>155</v>
      </c>
      <c r="B174" s="6" t="s">
        <v>11</v>
      </c>
      <c r="C174" s="10">
        <f t="shared" si="76"/>
        <v>0</v>
      </c>
      <c r="D174" s="16">
        <v>0</v>
      </c>
      <c r="E174" s="16">
        <v>0</v>
      </c>
      <c r="F174" s="16">
        <v>0</v>
      </c>
      <c r="G174" s="16">
        <v>0</v>
      </c>
      <c r="H174" s="16">
        <v>0</v>
      </c>
      <c r="I174" s="30"/>
      <c r="J174" s="16">
        <v>0</v>
      </c>
      <c r="K174" s="16">
        <v>0</v>
      </c>
      <c r="L174" s="16">
        <v>0</v>
      </c>
      <c r="M174" s="11" t="s">
        <v>33</v>
      </c>
    </row>
    <row r="175" spans="1:13" ht="30" customHeight="1" x14ac:dyDescent="0.2">
      <c r="A175" s="57">
        <v>156</v>
      </c>
      <c r="B175" s="6" t="s">
        <v>17</v>
      </c>
      <c r="C175" s="10">
        <f t="shared" si="76"/>
        <v>0</v>
      </c>
      <c r="D175" s="15"/>
      <c r="E175" s="15"/>
      <c r="F175" s="15"/>
      <c r="G175" s="15"/>
      <c r="H175" s="15"/>
      <c r="I175" s="30"/>
      <c r="J175" s="15"/>
      <c r="K175" s="15"/>
      <c r="L175" s="15"/>
      <c r="M175" s="11"/>
    </row>
    <row r="176" spans="1:13" ht="45" x14ac:dyDescent="0.2">
      <c r="A176" s="57">
        <v>157</v>
      </c>
      <c r="B176" s="26" t="s">
        <v>64</v>
      </c>
      <c r="C176" s="10">
        <f t="shared" si="76"/>
        <v>7494.13195</v>
      </c>
      <c r="D176" s="15">
        <f t="shared" ref="D176:G176" si="87">D177+D178+D179+D180</f>
        <v>0</v>
      </c>
      <c r="E176" s="15">
        <f t="shared" si="87"/>
        <v>0</v>
      </c>
      <c r="F176" s="15">
        <f t="shared" si="87"/>
        <v>0</v>
      </c>
      <c r="G176" s="15">
        <f t="shared" si="87"/>
        <v>1198.1333099999999</v>
      </c>
      <c r="H176" s="15">
        <f>H177+H178+H179+H180</f>
        <v>1795.99864</v>
      </c>
      <c r="I176" s="76"/>
      <c r="J176" s="15">
        <f>J177+J178+J179+J180</f>
        <v>2000</v>
      </c>
      <c r="K176" s="15">
        <f>K177+K178+K179+K180</f>
        <v>2000</v>
      </c>
      <c r="L176" s="15">
        <f>L177+L178+L179+L180</f>
        <v>500</v>
      </c>
      <c r="M176" s="11">
        <v>21.22</v>
      </c>
    </row>
    <row r="177" spans="1:13" ht="22.5" customHeight="1" x14ac:dyDescent="0.2">
      <c r="A177" s="57">
        <v>158</v>
      </c>
      <c r="B177" s="26" t="s">
        <v>10</v>
      </c>
      <c r="C177" s="10">
        <f t="shared" si="76"/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76"/>
      <c r="J177" s="16">
        <v>0</v>
      </c>
      <c r="K177" s="16">
        <v>0</v>
      </c>
      <c r="L177" s="16">
        <v>0</v>
      </c>
      <c r="M177" s="11" t="s">
        <v>33</v>
      </c>
    </row>
    <row r="178" spans="1:13" ht="21.75" customHeight="1" x14ac:dyDescent="0.2">
      <c r="A178" s="57">
        <v>159</v>
      </c>
      <c r="B178" s="26" t="s">
        <v>18</v>
      </c>
      <c r="C178" s="10">
        <f t="shared" si="76"/>
        <v>0</v>
      </c>
      <c r="D178" s="16">
        <v>0</v>
      </c>
      <c r="E178" s="16">
        <v>0</v>
      </c>
      <c r="F178" s="16">
        <v>0</v>
      </c>
      <c r="G178" s="16">
        <v>0</v>
      </c>
      <c r="H178" s="16">
        <v>0</v>
      </c>
      <c r="I178" s="76"/>
      <c r="J178" s="16">
        <v>0</v>
      </c>
      <c r="K178" s="16">
        <v>0</v>
      </c>
      <c r="L178" s="16">
        <v>0</v>
      </c>
      <c r="M178" s="11" t="s">
        <v>33</v>
      </c>
    </row>
    <row r="179" spans="1:13" ht="21" customHeight="1" x14ac:dyDescent="0.2">
      <c r="A179" s="57">
        <v>160</v>
      </c>
      <c r="B179" s="8" t="s">
        <v>12</v>
      </c>
      <c r="C179" s="10">
        <f t="shared" si="76"/>
        <v>7494.13195</v>
      </c>
      <c r="D179" s="16">
        <v>0</v>
      </c>
      <c r="E179" s="16">
        <v>0</v>
      </c>
      <c r="F179" s="16">
        <v>0</v>
      </c>
      <c r="G179" s="16">
        <v>1198.1333099999999</v>
      </c>
      <c r="H179" s="16">
        <v>1795.99864</v>
      </c>
      <c r="I179" s="76"/>
      <c r="J179" s="16">
        <v>2000</v>
      </c>
      <c r="K179" s="16">
        <v>2000</v>
      </c>
      <c r="L179" s="16">
        <v>500</v>
      </c>
      <c r="M179" s="11" t="s">
        <v>33</v>
      </c>
    </row>
    <row r="180" spans="1:13" ht="21" customHeight="1" x14ac:dyDescent="0.2">
      <c r="A180" s="57">
        <v>161</v>
      </c>
      <c r="B180" s="8" t="s">
        <v>11</v>
      </c>
      <c r="C180" s="10">
        <f t="shared" si="76"/>
        <v>0</v>
      </c>
      <c r="D180" s="16">
        <v>0</v>
      </c>
      <c r="E180" s="16">
        <v>0</v>
      </c>
      <c r="F180" s="16">
        <v>0</v>
      </c>
      <c r="G180" s="16">
        <v>0</v>
      </c>
      <c r="H180" s="16">
        <v>0</v>
      </c>
      <c r="I180" s="30"/>
      <c r="J180" s="16">
        <v>0</v>
      </c>
      <c r="K180" s="16">
        <v>0</v>
      </c>
      <c r="L180" s="16">
        <v>0</v>
      </c>
      <c r="M180" s="11" t="s">
        <v>33</v>
      </c>
    </row>
    <row r="181" spans="1:13" ht="45" x14ac:dyDescent="0.2">
      <c r="A181" s="57">
        <v>162</v>
      </c>
      <c r="B181" s="26" t="s">
        <v>65</v>
      </c>
      <c r="C181" s="10">
        <f t="shared" si="76"/>
        <v>199.995</v>
      </c>
      <c r="D181" s="15">
        <f t="shared" ref="D181:G181" si="88">D182+D183+D184+D185</f>
        <v>49.994999999999997</v>
      </c>
      <c r="E181" s="15">
        <f t="shared" si="88"/>
        <v>0</v>
      </c>
      <c r="F181" s="15">
        <f t="shared" si="88"/>
        <v>0</v>
      </c>
      <c r="G181" s="15">
        <f t="shared" si="88"/>
        <v>0</v>
      </c>
      <c r="H181" s="15">
        <f>H182+H183+H184+H185</f>
        <v>0</v>
      </c>
      <c r="I181" s="76"/>
      <c r="J181" s="15">
        <f>J182+J183+J184+J185</f>
        <v>50</v>
      </c>
      <c r="K181" s="15">
        <f>K182+K183+K184+K185</f>
        <v>50</v>
      </c>
      <c r="L181" s="15">
        <f>L182+L183+L184+L185</f>
        <v>50</v>
      </c>
      <c r="M181" s="11">
        <v>23</v>
      </c>
    </row>
    <row r="182" spans="1:13" ht="24" customHeight="1" x14ac:dyDescent="0.2">
      <c r="A182" s="57">
        <v>163</v>
      </c>
      <c r="B182" s="26" t="s">
        <v>10</v>
      </c>
      <c r="C182" s="10">
        <f t="shared" si="76"/>
        <v>0</v>
      </c>
      <c r="D182" s="16">
        <v>0</v>
      </c>
      <c r="E182" s="16">
        <v>0</v>
      </c>
      <c r="F182" s="16">
        <v>0</v>
      </c>
      <c r="G182" s="16">
        <v>0</v>
      </c>
      <c r="H182" s="16">
        <v>0</v>
      </c>
      <c r="I182" s="76"/>
      <c r="J182" s="16">
        <v>0</v>
      </c>
      <c r="K182" s="16">
        <v>0</v>
      </c>
      <c r="L182" s="16">
        <v>0</v>
      </c>
      <c r="M182" s="11" t="s">
        <v>33</v>
      </c>
    </row>
    <row r="183" spans="1:13" ht="22.5" customHeight="1" x14ac:dyDescent="0.2">
      <c r="A183" s="57">
        <v>164</v>
      </c>
      <c r="B183" s="26" t="s">
        <v>18</v>
      </c>
      <c r="C183" s="10">
        <f t="shared" si="76"/>
        <v>0</v>
      </c>
      <c r="D183" s="16">
        <v>0</v>
      </c>
      <c r="E183" s="16">
        <v>0</v>
      </c>
      <c r="F183" s="16">
        <v>0</v>
      </c>
      <c r="G183" s="16">
        <v>0</v>
      </c>
      <c r="H183" s="16">
        <v>0</v>
      </c>
      <c r="I183" s="76"/>
      <c r="J183" s="16">
        <v>0</v>
      </c>
      <c r="K183" s="16">
        <v>0</v>
      </c>
      <c r="L183" s="16">
        <v>0</v>
      </c>
      <c r="M183" s="11" t="s">
        <v>33</v>
      </c>
    </row>
    <row r="184" spans="1:13" ht="21" customHeight="1" x14ac:dyDescent="0.2">
      <c r="A184" s="57">
        <v>165</v>
      </c>
      <c r="B184" s="26" t="s">
        <v>22</v>
      </c>
      <c r="C184" s="10">
        <f t="shared" si="76"/>
        <v>199.995</v>
      </c>
      <c r="D184" s="16">
        <v>49.994999999999997</v>
      </c>
      <c r="E184" s="16">
        <v>0</v>
      </c>
      <c r="F184" s="16">
        <v>0</v>
      </c>
      <c r="G184" s="16">
        <v>0</v>
      </c>
      <c r="H184" s="16">
        <v>0</v>
      </c>
      <c r="I184" s="76"/>
      <c r="J184" s="16">
        <v>50</v>
      </c>
      <c r="K184" s="16">
        <v>50</v>
      </c>
      <c r="L184" s="16">
        <v>50</v>
      </c>
      <c r="M184" s="11" t="s">
        <v>33</v>
      </c>
    </row>
    <row r="185" spans="1:13" ht="21" customHeight="1" x14ac:dyDescent="0.2">
      <c r="A185" s="57">
        <v>166</v>
      </c>
      <c r="B185" s="26" t="s">
        <v>11</v>
      </c>
      <c r="C185" s="10">
        <f t="shared" si="76"/>
        <v>0</v>
      </c>
      <c r="D185" s="16">
        <v>0</v>
      </c>
      <c r="E185" s="16">
        <v>0</v>
      </c>
      <c r="F185" s="16">
        <v>0</v>
      </c>
      <c r="G185" s="16">
        <v>0</v>
      </c>
      <c r="H185" s="16">
        <v>0</v>
      </c>
      <c r="I185" s="30"/>
      <c r="J185" s="16">
        <v>0</v>
      </c>
      <c r="K185" s="16">
        <v>0</v>
      </c>
      <c r="L185" s="16">
        <v>0</v>
      </c>
      <c r="M185" s="11" t="s">
        <v>33</v>
      </c>
    </row>
    <row r="186" spans="1:13" ht="75" x14ac:dyDescent="0.2">
      <c r="A186" s="57">
        <v>167</v>
      </c>
      <c r="B186" s="26" t="s">
        <v>66</v>
      </c>
      <c r="C186" s="10">
        <f t="shared" si="76"/>
        <v>200</v>
      </c>
      <c r="D186" s="15">
        <f t="shared" ref="D186:G186" si="89">D187+D188+D189+D190</f>
        <v>0</v>
      </c>
      <c r="E186" s="15">
        <f t="shared" si="89"/>
        <v>0</v>
      </c>
      <c r="F186" s="15">
        <f t="shared" si="89"/>
        <v>50</v>
      </c>
      <c r="G186" s="15">
        <f t="shared" si="89"/>
        <v>0</v>
      </c>
      <c r="H186" s="15">
        <f>H187+H188+H189+H190</f>
        <v>0</v>
      </c>
      <c r="I186" s="76"/>
      <c r="J186" s="15">
        <f>J187+J188+J189+J190</f>
        <v>50</v>
      </c>
      <c r="K186" s="15">
        <f>K187+K188+K189+K190</f>
        <v>50</v>
      </c>
      <c r="L186" s="15">
        <f>L187+L188+L189+L190</f>
        <v>50</v>
      </c>
      <c r="M186" s="11">
        <v>23</v>
      </c>
    </row>
    <row r="187" spans="1:13" ht="21" customHeight="1" x14ac:dyDescent="0.2">
      <c r="A187" s="57">
        <v>168</v>
      </c>
      <c r="B187" s="26" t="s">
        <v>10</v>
      </c>
      <c r="C187" s="10">
        <f t="shared" si="76"/>
        <v>0</v>
      </c>
      <c r="D187" s="16">
        <v>0</v>
      </c>
      <c r="E187" s="16">
        <v>0</v>
      </c>
      <c r="F187" s="16">
        <v>0</v>
      </c>
      <c r="G187" s="16">
        <v>0</v>
      </c>
      <c r="H187" s="16">
        <v>0</v>
      </c>
      <c r="I187" s="76"/>
      <c r="J187" s="16">
        <v>0</v>
      </c>
      <c r="K187" s="16">
        <v>0</v>
      </c>
      <c r="L187" s="16">
        <v>0</v>
      </c>
      <c r="M187" s="11" t="s">
        <v>33</v>
      </c>
    </row>
    <row r="188" spans="1:13" ht="21.75" customHeight="1" x14ac:dyDescent="0.2">
      <c r="A188" s="57">
        <v>169</v>
      </c>
      <c r="B188" s="26" t="s">
        <v>18</v>
      </c>
      <c r="C188" s="10">
        <f t="shared" si="76"/>
        <v>0</v>
      </c>
      <c r="D188" s="16">
        <v>0</v>
      </c>
      <c r="E188" s="16">
        <v>0</v>
      </c>
      <c r="F188" s="16">
        <v>0</v>
      </c>
      <c r="G188" s="16">
        <v>0</v>
      </c>
      <c r="H188" s="16">
        <v>0</v>
      </c>
      <c r="I188" s="76"/>
      <c r="J188" s="16">
        <v>0</v>
      </c>
      <c r="K188" s="16">
        <v>0</v>
      </c>
      <c r="L188" s="16">
        <v>0</v>
      </c>
      <c r="M188" s="11" t="s">
        <v>33</v>
      </c>
    </row>
    <row r="189" spans="1:13" ht="30.75" customHeight="1" x14ac:dyDescent="0.2">
      <c r="A189" s="57">
        <v>170</v>
      </c>
      <c r="B189" s="26" t="s">
        <v>12</v>
      </c>
      <c r="C189" s="10">
        <f t="shared" si="76"/>
        <v>200</v>
      </c>
      <c r="D189" s="16">
        <v>0</v>
      </c>
      <c r="E189" s="16">
        <v>0</v>
      </c>
      <c r="F189" s="16">
        <v>50</v>
      </c>
      <c r="G189" s="16">
        <v>0</v>
      </c>
      <c r="H189" s="16">
        <v>0</v>
      </c>
      <c r="I189" s="76"/>
      <c r="J189" s="16">
        <v>50</v>
      </c>
      <c r="K189" s="16">
        <v>50</v>
      </c>
      <c r="L189" s="16">
        <v>50</v>
      </c>
      <c r="M189" s="11" t="s">
        <v>33</v>
      </c>
    </row>
    <row r="190" spans="1:13" ht="30.75" customHeight="1" x14ac:dyDescent="0.2">
      <c r="A190" s="57">
        <v>171</v>
      </c>
      <c r="B190" s="26" t="s">
        <v>11</v>
      </c>
      <c r="C190" s="10">
        <f t="shared" si="76"/>
        <v>0</v>
      </c>
      <c r="D190" s="16">
        <v>0</v>
      </c>
      <c r="E190" s="16">
        <v>0</v>
      </c>
      <c r="F190" s="16">
        <v>0</v>
      </c>
      <c r="G190" s="16">
        <v>0</v>
      </c>
      <c r="H190" s="16">
        <v>0</v>
      </c>
      <c r="I190" s="30"/>
      <c r="J190" s="16">
        <v>0</v>
      </c>
      <c r="K190" s="16">
        <v>0</v>
      </c>
      <c r="L190" s="16">
        <v>0</v>
      </c>
      <c r="M190" s="11" t="s">
        <v>33</v>
      </c>
    </row>
    <row r="191" spans="1:13" x14ac:dyDescent="0.2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</row>
    <row r="192" spans="1:13" ht="15" x14ac:dyDescent="0.2">
      <c r="A192" s="1"/>
      <c r="B192" s="28" t="s">
        <v>34</v>
      </c>
    </row>
    <row r="193" spans="2:4" x14ac:dyDescent="0.2">
      <c r="B193" s="73" t="s">
        <v>49</v>
      </c>
      <c r="C193" s="74"/>
      <c r="D193" s="74"/>
    </row>
  </sheetData>
  <mergeCells count="25">
    <mergeCell ref="B159:J159"/>
    <mergeCell ref="I147:I150"/>
    <mergeCell ref="B193:D193"/>
    <mergeCell ref="M8:M13"/>
    <mergeCell ref="G2:M2"/>
    <mergeCell ref="C12:H12"/>
    <mergeCell ref="C9:H9"/>
    <mergeCell ref="C10:H10"/>
    <mergeCell ref="C11:H11"/>
    <mergeCell ref="B6:H6"/>
    <mergeCell ref="I186:I189"/>
    <mergeCell ref="I136:I139"/>
    <mergeCell ref="I131:I134"/>
    <mergeCell ref="I176:I179"/>
    <mergeCell ref="I181:I184"/>
    <mergeCell ref="I153:I156"/>
    <mergeCell ref="I141:I144"/>
    <mergeCell ref="A8:A13"/>
    <mergeCell ref="I101:I104"/>
    <mergeCell ref="I111:I114"/>
    <mergeCell ref="B46:I46"/>
    <mergeCell ref="B8:B13"/>
    <mergeCell ref="C8:L8"/>
    <mergeCell ref="B30:L30"/>
    <mergeCell ref="B79:L79"/>
  </mergeCells>
  <pageMargins left="0.70866141732283472" right="0.70866141732283472" top="1.1417322834645669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2025-10-06T09:24:13Z</dcterms:modified>
</cp:coreProperties>
</file>